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glenda_kuziemsky_gov_ab_ca/Documents/Web Attachments/"/>
    </mc:Choice>
  </mc:AlternateContent>
  <xr:revisionPtr revIDLastSave="0" documentId="14_{F6F325B6-5E1A-49E7-9581-C9F463C5A2D7}" xr6:coauthVersionLast="47" xr6:coauthVersionMax="47" xr10:uidLastSave="{00000000-0000-0000-0000-000000000000}"/>
  <bookViews>
    <workbookView xWindow="-120" yWindow="-120" windowWidth="29040" windowHeight="15840" tabRatio="719" activeTab="1" xr2:uid="{00000000-000D-0000-FFFF-FFFF00000000}"/>
  </bookViews>
  <sheets>
    <sheet name="AC Fuel Adjustment" sheetId="17" r:id="rId1"/>
    <sheet name="AC Fuel Adjustment (sample)" sheetId="18" r:id="rId2"/>
  </sheets>
  <definedNames>
    <definedName name="_xlnm.Print_Area" localSheetId="0">'AC Fuel Adjustment'!$A$1:$K$39</definedName>
    <definedName name="_xlnm.Print_Area" localSheetId="1">'AC Fuel Adjustment (sample)'!$A$1:$K$39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8" l="1"/>
  <c r="H34" i="18"/>
  <c r="I34" i="18" s="1"/>
  <c r="C34" i="18"/>
  <c r="J34" i="18" s="1"/>
  <c r="H33" i="18"/>
  <c r="I33" i="18" s="1"/>
  <c r="C33" i="18"/>
  <c r="J33" i="18" s="1"/>
  <c r="H32" i="18"/>
  <c r="I32" i="18" s="1"/>
  <c r="C32" i="18"/>
  <c r="J32" i="18" s="1"/>
  <c r="H31" i="18"/>
  <c r="I31" i="18" s="1"/>
  <c r="C31" i="18"/>
  <c r="J31" i="18" s="1"/>
  <c r="H30" i="18"/>
  <c r="I30" i="18" s="1"/>
  <c r="C30" i="18"/>
  <c r="J30" i="18" s="1"/>
  <c r="H29" i="18"/>
  <c r="I29" i="18" s="1"/>
  <c r="C29" i="18"/>
  <c r="J29" i="18" s="1"/>
  <c r="H28" i="18"/>
  <c r="I28" i="18" s="1"/>
  <c r="C28" i="18"/>
  <c r="J28" i="18" s="1"/>
  <c r="H27" i="18"/>
  <c r="I27" i="18" s="1"/>
  <c r="C27" i="18"/>
  <c r="J27" i="18" s="1"/>
  <c r="H26" i="18"/>
  <c r="I26" i="18" s="1"/>
  <c r="C26" i="18"/>
  <c r="J26" i="18" s="1"/>
  <c r="H25" i="18"/>
  <c r="I25" i="18" s="1"/>
  <c r="C25" i="18"/>
  <c r="J25" i="18" s="1"/>
  <c r="H24" i="18"/>
  <c r="I24" i="18" s="1"/>
  <c r="C24" i="18"/>
  <c r="J24" i="18" s="1"/>
  <c r="H23" i="18"/>
  <c r="I23" i="18" s="1"/>
  <c r="C23" i="18"/>
  <c r="J23" i="18" s="1"/>
  <c r="H22" i="18"/>
  <c r="I22" i="18" s="1"/>
  <c r="C22" i="18"/>
  <c r="J22" i="18" s="1"/>
  <c r="H21" i="18"/>
  <c r="I21" i="18" s="1"/>
  <c r="C21" i="18"/>
  <c r="J21" i="18" s="1"/>
  <c r="H20" i="18"/>
  <c r="I20" i="18" s="1"/>
  <c r="C20" i="18"/>
  <c r="J20" i="18" s="1"/>
  <c r="H17" i="18"/>
  <c r="I17" i="18" s="1"/>
  <c r="C17" i="18"/>
  <c r="J17" i="18" s="1"/>
  <c r="H16" i="18"/>
  <c r="C16" i="18"/>
  <c r="J16" i="18" s="1"/>
  <c r="H15" i="18"/>
  <c r="C15" i="18"/>
  <c r="J15" i="18" s="1"/>
  <c r="H14" i="18"/>
  <c r="C14" i="18"/>
  <c r="J14" i="18" s="1"/>
  <c r="C16" i="17"/>
  <c r="J16" i="17" s="1"/>
  <c r="C14" i="17"/>
  <c r="J14" i="17" s="1"/>
  <c r="C15" i="17"/>
  <c r="J15" i="17" s="1"/>
  <c r="C34" i="17"/>
  <c r="J34" i="17" s="1"/>
  <c r="C33" i="17"/>
  <c r="J33" i="17" s="1"/>
  <c r="C32" i="17"/>
  <c r="J32" i="17" s="1"/>
  <c r="C31" i="17"/>
  <c r="J31" i="17" s="1"/>
  <c r="C30" i="17"/>
  <c r="J30" i="17" s="1"/>
  <c r="C29" i="17"/>
  <c r="J29" i="17" s="1"/>
  <c r="C28" i="17"/>
  <c r="J28" i="17" s="1"/>
  <c r="C27" i="17"/>
  <c r="J27" i="17" s="1"/>
  <c r="C26" i="17"/>
  <c r="J26" i="17" s="1"/>
  <c r="C25" i="17"/>
  <c r="J25" i="17" s="1"/>
  <c r="C24" i="17"/>
  <c r="J24" i="17" s="1"/>
  <c r="C23" i="17"/>
  <c r="J23" i="17" s="1"/>
  <c r="C22" i="17"/>
  <c r="J22" i="17" s="1"/>
  <c r="C21" i="17"/>
  <c r="J21" i="17" s="1"/>
  <c r="C20" i="17"/>
  <c r="J20" i="17" s="1"/>
  <c r="H17" i="17"/>
  <c r="I17" i="17" s="1"/>
  <c r="H16" i="17"/>
  <c r="H14" i="17"/>
  <c r="E35" i="17"/>
  <c r="H34" i="17"/>
  <c r="I34" i="17" s="1"/>
  <c r="H33" i="17"/>
  <c r="I33" i="17" s="1"/>
  <c r="H32" i="17"/>
  <c r="I32" i="17" s="1"/>
  <c r="H31" i="17"/>
  <c r="I31" i="17" s="1"/>
  <c r="H30" i="17"/>
  <c r="I30" i="17" s="1"/>
  <c r="H29" i="17"/>
  <c r="I29" i="17" s="1"/>
  <c r="H28" i="17"/>
  <c r="I28" i="17" s="1"/>
  <c r="H27" i="17"/>
  <c r="I27" i="17" s="1"/>
  <c r="H26" i="17"/>
  <c r="I26" i="17" s="1"/>
  <c r="H25" i="17"/>
  <c r="I25" i="17" s="1"/>
  <c r="H24" i="17"/>
  <c r="H23" i="17"/>
  <c r="I23" i="17" s="1"/>
  <c r="H22" i="17"/>
  <c r="I22" i="17" s="1"/>
  <c r="H21" i="17"/>
  <c r="I21" i="17" s="1"/>
  <c r="H20" i="17"/>
  <c r="C17" i="17"/>
  <c r="J17" i="17" s="1"/>
  <c r="H15" i="17"/>
  <c r="I24" i="17" l="1"/>
  <c r="I16" i="18"/>
  <c r="I14" i="18"/>
  <c r="I15" i="18"/>
  <c r="I20" i="17"/>
  <c r="I16" i="17"/>
  <c r="I14" i="17"/>
  <c r="I15" i="17"/>
  <c r="I35" i="18" l="1"/>
  <c r="I35" i="17"/>
</calcChain>
</file>

<file path=xl/sharedStrings.xml><?xml version="1.0" encoding="utf-8"?>
<sst xmlns="http://schemas.openxmlformats.org/spreadsheetml/2006/main" count="89" uniqueCount="45">
  <si>
    <t xml:space="preserve">Contractor: </t>
  </si>
  <si>
    <t xml:space="preserve">Contract No.: </t>
  </si>
  <si>
    <t>Remarks</t>
  </si>
  <si>
    <t>Payment Adjustment</t>
  </si>
  <si>
    <t xml:space="preserve">WAC: </t>
  </si>
  <si>
    <r>
      <t>Date (</t>
    </r>
    <r>
      <rPr>
        <sz val="12"/>
        <color theme="1"/>
        <rFont val="Times New Roman"/>
        <family val="1"/>
      </rPr>
      <t>mm/yyyy</t>
    </r>
    <r>
      <rPr>
        <b/>
        <sz val="12"/>
        <color theme="1"/>
        <rFont val="Times New Roman"/>
        <family val="1"/>
      </rPr>
      <t>)</t>
    </r>
  </si>
  <si>
    <t>Calculation of Adjustments by WAC</t>
  </si>
  <si>
    <t xml:space="preserve">Project: </t>
  </si>
  <si>
    <t xml:space="preserve">Region: </t>
  </si>
  <si>
    <t>Asphalt Cement Price Adjustment</t>
  </si>
  <si>
    <t xml:space="preserve">Base Price Index for Asphalt Cement (BPIAC) [dollars/tonne]:  </t>
  </si>
  <si>
    <t xml:space="preserve"> </t>
  </si>
  <si>
    <t xml:space="preserve">MACPI = Monthly Asphalt Cement Price Index, available on website at:  </t>
  </si>
  <si>
    <t>https://www.roadbuilders.bc.ca/bc-asphalt-index/</t>
  </si>
  <si>
    <t>See Amendment to Specification 1.2.59 RE: ASPHALT CEMENT COST ADJUSTMENT, for requirements</t>
  </si>
  <si>
    <t>P.D. = Price Decrease ($) = Price Rebate ($) = (0.95 - (MACPI / BPIAC)) x ((Q) x( (%Acnew)/100)/((1+%Acnew)/100)) x BPIAC</t>
  </si>
  <si>
    <t>Formula "P.D." applies when MACPI / BPIAC is less than 0.95</t>
  </si>
  <si>
    <t>P.I. = Price Increase ($) = ((MACPI / BPIAC)-1.05) x (Q x ( (%Acnew)/100)/((1+%Acnew)/100)) x BPIAC</t>
  </si>
  <si>
    <t>Formula "P.I." applies when MACPI / BPIAC is greater than 1.05</t>
  </si>
  <si>
    <r>
      <t xml:space="preserve">MACPI
</t>
    </r>
    <r>
      <rPr>
        <b/>
        <sz val="16"/>
        <color theme="1"/>
        <rFont val="Times New Roman"/>
        <family val="1"/>
      </rPr>
      <t>$</t>
    </r>
    <r>
      <rPr>
        <b/>
        <sz val="12"/>
        <color theme="1"/>
        <rFont val="Times New Roman"/>
        <family val="1"/>
      </rPr>
      <t xml:space="preserve"> / tonne</t>
    </r>
  </si>
  <si>
    <t>Quantity (Q)</t>
  </si>
  <si>
    <r>
      <t>% AC</t>
    </r>
    <r>
      <rPr>
        <b/>
        <vertAlign val="subscript"/>
        <sz val="12"/>
        <color theme="1"/>
        <rFont val="Times New Roman"/>
        <family val="1"/>
      </rPr>
      <t>new</t>
    </r>
  </si>
  <si>
    <r>
      <t>ACP</t>
    </r>
    <r>
      <rPr>
        <b/>
        <vertAlign val="subscript"/>
        <sz val="12"/>
        <color theme="1"/>
        <rFont val="Times New Roman"/>
        <family val="1"/>
      </rPr>
      <t>mix</t>
    </r>
    <r>
      <rPr>
        <b/>
        <sz val="12"/>
        <color theme="1"/>
        <rFont val="Times New Roman"/>
        <family val="1"/>
      </rPr>
      <t xml:space="preserve">       (tonne)</t>
    </r>
  </si>
  <si>
    <t>% AC</t>
  </si>
  <si>
    <r>
      <t>% AC</t>
    </r>
    <r>
      <rPr>
        <b/>
        <vertAlign val="subscript"/>
        <sz val="12"/>
        <color theme="1"/>
        <rFont val="Times New Roman"/>
        <family val="1"/>
      </rPr>
      <t>RAP</t>
    </r>
  </si>
  <si>
    <r>
      <t>%AC</t>
    </r>
    <r>
      <rPr>
        <b/>
        <vertAlign val="subscript"/>
        <sz val="12"/>
        <color theme="1"/>
        <rFont val="Times New Roman"/>
        <family val="1"/>
      </rPr>
      <t>RAP</t>
    </r>
  </si>
  <si>
    <t>M1 52-34</t>
  </si>
  <si>
    <t>H2 58-34</t>
  </si>
  <si>
    <t>% RAP</t>
  </si>
  <si>
    <t>Mix Type</t>
  </si>
  <si>
    <t xml:space="preserve"> Type of Mix</t>
  </si>
  <si>
    <t>Payment Type</t>
  </si>
  <si>
    <t xml:space="preserve"> Hwy 12:34  (km 0.00 to 15.00)</t>
  </si>
  <si>
    <t xml:space="preserve"> Hwy XX:xx  (km x.xx to x.xx)</t>
  </si>
  <si>
    <t>Price Ratio = MACPI/BPIAC, Price adjustment only applies when Price Ratio is less than 0.95 or greater than 1.05</t>
  </si>
  <si>
    <t>Price Ratio</t>
  </si>
  <si>
    <r>
      <t>%AC</t>
    </r>
    <r>
      <rPr>
        <vertAlign val="subscript"/>
        <sz val="12"/>
        <color theme="1"/>
        <rFont val="Times New Roman"/>
        <family val="1"/>
      </rPr>
      <t>RAP</t>
    </r>
    <r>
      <rPr>
        <sz val="12"/>
        <color theme="1"/>
        <rFont val="Times New Roman"/>
        <family val="2"/>
      </rPr>
      <t>= Contribution of RAP asphalt cement as per accepted mix design, %</t>
    </r>
  </si>
  <si>
    <r>
      <t>%AC</t>
    </r>
    <r>
      <rPr>
        <vertAlign val="subscript"/>
        <sz val="12"/>
        <color theme="1"/>
        <rFont val="Times New Roman"/>
        <family val="1"/>
      </rPr>
      <t>RAP</t>
    </r>
    <r>
      <rPr>
        <sz val="12"/>
        <color theme="1"/>
        <rFont val="Times New Roman"/>
        <family val="2"/>
      </rPr>
      <t>=  Contribution of RAP asphalt cement as per accepted mix design, %</t>
    </r>
  </si>
  <si>
    <t>%AC</t>
  </si>
  <si>
    <t xml:space="preserve">% AC </t>
  </si>
  <si>
    <t xml:space="preserve"> % AC</t>
  </si>
  <si>
    <t>% AC = Actual weighted average percentage of asphalt cement (by dry aggregate) in the acceptable mix placed in the lots place for the month, %</t>
  </si>
  <si>
    <t xml:space="preserve">
%AC</t>
  </si>
  <si>
    <t>Total Quantity (tonne)</t>
  </si>
  <si>
    <t>Asphalt Cement Cost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</si>
</sst>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  <numFmt numFmtId="167" formatCode="mmmm\-yyyy"/>
    <numFmt numFmtId="168" formatCode="0.0000"/>
  </numFmts>
  <fonts count="10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2"/>
    </font>
    <font>
      <b/>
      <sz val="16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2"/>
      <color theme="1"/>
      <name val="Times New Roman"/>
      <family val="2"/>
    </font>
    <font>
      <vertAlign val="subscript"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5" fontId="8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Border="1"/>
    <xf numFmtId="0" fontId="1" fillId="0" borderId="1" xfId="0" applyFont="1" applyFill="1" applyBorder="1" applyAlignment="1" applyProtection="1">
      <alignment horizontal="center" wrapText="1"/>
    </xf>
    <xf numFmtId="168" fontId="0" fillId="3" borderId="5" xfId="0" applyNumberFormat="1" applyFill="1" applyBorder="1" applyAlignment="1" applyProtection="1">
      <alignment horizontal="center"/>
    </xf>
    <xf numFmtId="168" fontId="0" fillId="3" borderId="6" xfId="0" applyNumberFormat="1" applyFill="1" applyBorder="1" applyAlignment="1" applyProtection="1">
      <alignment horizontal="center"/>
    </xf>
    <xf numFmtId="168" fontId="0" fillId="3" borderId="7" xfId="0" applyNumberForma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1" fillId="4" borderId="0" xfId="0" applyFont="1" applyFill="1" applyAlignment="1" applyProtection="1">
      <alignment horizontal="right"/>
    </xf>
    <xf numFmtId="166" fontId="1" fillId="4" borderId="0" xfId="0" applyNumberFormat="1" applyFont="1" applyFill="1" applyAlignment="1" applyProtection="1">
      <alignment horizontal="right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8" xfId="0" applyFill="1" applyBorder="1" applyAlignment="1" applyProtection="1"/>
    <xf numFmtId="0" fontId="0" fillId="4" borderId="8" xfId="0" applyFill="1" applyBorder="1" applyAlignment="1" applyProtection="1">
      <alignment horizontal="center"/>
    </xf>
    <xf numFmtId="0" fontId="0" fillId="4" borderId="0" xfId="0" applyFill="1" applyAlignment="1" applyProtection="1">
      <alignment wrapText="1"/>
    </xf>
    <xf numFmtId="0" fontId="5" fillId="4" borderId="0" xfId="1" applyFill="1" applyProtection="1"/>
    <xf numFmtId="166" fontId="0" fillId="4" borderId="0" xfId="0" applyNumberFormat="1" applyFill="1" applyProtection="1"/>
    <xf numFmtId="0" fontId="1" fillId="4" borderId="1" xfId="0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horizontal="right"/>
    </xf>
    <xf numFmtId="0" fontId="0" fillId="4" borderId="0" xfId="0" applyFill="1" applyProtection="1"/>
    <xf numFmtId="0" fontId="0" fillId="4" borderId="0" xfId="0" applyFill="1" applyAlignment="1" applyProtection="1"/>
    <xf numFmtId="166" fontId="1" fillId="2" borderId="1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 wrapText="1"/>
    </xf>
    <xf numFmtId="0" fontId="1" fillId="4" borderId="4" xfId="0" applyFont="1" applyFill="1" applyBorder="1" applyAlignment="1" applyProtection="1">
      <alignment horizontal="center" wrapText="1"/>
    </xf>
    <xf numFmtId="0" fontId="0" fillId="4" borderId="22" xfId="0" applyFill="1" applyBorder="1" applyAlignment="1" applyProtection="1">
      <alignment horizontal="center"/>
      <protection locked="0"/>
    </xf>
    <xf numFmtId="3" fontId="0" fillId="4" borderId="9" xfId="0" applyNumberFormat="1" applyFill="1" applyBorder="1" applyAlignment="1" applyProtection="1">
      <alignment horizontal="center"/>
      <protection locked="0"/>
    </xf>
    <xf numFmtId="3" fontId="0" fillId="4" borderId="10" xfId="0" applyNumberFormat="1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9" fontId="0" fillId="4" borderId="15" xfId="0" applyNumberFormat="1" applyFill="1" applyBorder="1" applyAlignment="1" applyProtection="1">
      <alignment horizontal="center"/>
      <protection locked="0"/>
    </xf>
    <xf numFmtId="9" fontId="0" fillId="4" borderId="2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wrapText="1"/>
    </xf>
    <xf numFmtId="0" fontId="1" fillId="0" borderId="18" xfId="0" applyFont="1" applyFill="1" applyBorder="1" applyAlignment="1" applyProtection="1">
      <alignment horizontal="center" wrapText="1"/>
    </xf>
    <xf numFmtId="0" fontId="0" fillId="0" borderId="24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center"/>
    </xf>
    <xf numFmtId="167" fontId="0" fillId="5" borderId="5" xfId="0" applyNumberFormat="1" applyFill="1" applyBorder="1" applyAlignment="1" applyProtection="1">
      <alignment horizontal="center"/>
      <protection locked="0"/>
    </xf>
    <xf numFmtId="165" fontId="0" fillId="5" borderId="5" xfId="2" applyNumberFormat="1" applyFont="1" applyFill="1" applyBorder="1" applyAlignment="1" applyProtection="1">
      <alignment horizontal="center"/>
      <protection locked="0"/>
    </xf>
    <xf numFmtId="167" fontId="0" fillId="5" borderId="6" xfId="0" applyNumberFormat="1" applyFill="1" applyBorder="1" applyAlignment="1" applyProtection="1">
      <alignment horizontal="center"/>
      <protection locked="0"/>
    </xf>
    <xf numFmtId="165" fontId="0" fillId="5" borderId="6" xfId="2" applyNumberFormat="1" applyFont="1" applyFill="1" applyBorder="1" applyAlignment="1" applyProtection="1">
      <alignment horizontal="center"/>
      <protection locked="0"/>
    </xf>
    <xf numFmtId="167" fontId="0" fillId="5" borderId="7" xfId="0" applyNumberFormat="1" applyFill="1" applyBorder="1" applyAlignment="1" applyProtection="1">
      <alignment horizontal="center"/>
      <protection locked="0"/>
    </xf>
    <xf numFmtId="165" fontId="0" fillId="5" borderId="7" xfId="2" applyNumberFormat="1" applyFont="1" applyFill="1" applyBorder="1" applyAlignment="1" applyProtection="1">
      <alignment horizontal="center"/>
      <protection locked="0"/>
    </xf>
    <xf numFmtId="1" fontId="0" fillId="5" borderId="5" xfId="0" applyNumberFormat="1" applyFill="1" applyBorder="1" applyAlignment="1" applyProtection="1">
      <alignment horizontal="center"/>
    </xf>
    <xf numFmtId="3" fontId="0" fillId="5" borderId="5" xfId="0" applyNumberFormat="1" applyFill="1" applyBorder="1" applyAlignment="1" applyProtection="1">
      <alignment horizontal="center"/>
      <protection locked="0"/>
    </xf>
    <xf numFmtId="4" fontId="0" fillId="5" borderId="5" xfId="0" applyNumberFormat="1" applyFill="1" applyBorder="1" applyAlignment="1" applyProtection="1">
      <alignment horizontal="center"/>
      <protection locked="0"/>
    </xf>
    <xf numFmtId="1" fontId="0" fillId="5" borderId="6" xfId="0" applyNumberFormat="1" applyFill="1" applyBorder="1" applyAlignment="1" applyProtection="1">
      <alignment horizontal="center"/>
    </xf>
    <xf numFmtId="3" fontId="0" fillId="5" borderId="6" xfId="0" applyNumberFormat="1" applyFill="1" applyBorder="1" applyAlignment="1" applyProtection="1">
      <alignment horizontal="center"/>
      <protection locked="0"/>
    </xf>
    <xf numFmtId="4" fontId="0" fillId="5" borderId="6" xfId="0" applyNumberFormat="1" applyFill="1" applyBorder="1" applyAlignment="1" applyProtection="1">
      <alignment horizontal="center"/>
      <protection locked="0"/>
    </xf>
    <xf numFmtId="3" fontId="0" fillId="5" borderId="7" xfId="0" applyNumberFormat="1" applyFill="1" applyBorder="1" applyAlignment="1" applyProtection="1">
      <alignment horizontal="center"/>
      <protection locked="0"/>
    </xf>
    <xf numFmtId="4" fontId="0" fillId="5" borderId="7" xfId="0" applyNumberFormat="1" applyFill="1" applyBorder="1" applyAlignment="1" applyProtection="1">
      <alignment horizontal="center"/>
      <protection locked="0"/>
    </xf>
    <xf numFmtId="1" fontId="0" fillId="5" borderId="5" xfId="0" applyNumberFormat="1" applyFill="1" applyBorder="1" applyAlignment="1" applyProtection="1">
      <alignment horizontal="center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1" fontId="0" fillId="5" borderId="7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4" fontId="0" fillId="3" borderId="6" xfId="0" applyNumberFormat="1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167" fontId="0" fillId="4" borderId="1" xfId="0" applyNumberForma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right"/>
    </xf>
    <xf numFmtId="0" fontId="0" fillId="4" borderId="0" xfId="0" applyFill="1" applyProtection="1"/>
    <xf numFmtId="0" fontId="0" fillId="4" borderId="0" xfId="0" applyFill="1" applyAlignment="1" applyProtection="1"/>
    <xf numFmtId="0" fontId="1" fillId="4" borderId="2" xfId="0" applyFont="1" applyFill="1" applyBorder="1" applyAlignment="1" applyProtection="1">
      <alignment horizontal="center" wrapText="1"/>
    </xf>
    <xf numFmtId="0" fontId="1" fillId="4" borderId="4" xfId="0" applyFont="1" applyFill="1" applyBorder="1" applyAlignment="1" applyProtection="1">
      <alignment horizontal="center" wrapText="1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167" fontId="0" fillId="5" borderId="1" xfId="0" applyNumberFormat="1" applyFill="1" applyBorder="1" applyAlignment="1" applyProtection="1">
      <alignment horizontal="center"/>
      <protection locked="0"/>
    </xf>
    <xf numFmtId="0" fontId="5" fillId="4" borderId="0" xfId="1" applyFill="1" applyAlignment="1" applyProtection="1"/>
    <xf numFmtId="0" fontId="0" fillId="4" borderId="0" xfId="0" applyFill="1" applyProtection="1"/>
    <xf numFmtId="0" fontId="0" fillId="4" borderId="0" xfId="0" applyFill="1" applyAlignment="1" applyProtection="1"/>
    <xf numFmtId="0" fontId="1" fillId="4" borderId="1" xfId="0" applyFont="1" applyFill="1" applyBorder="1" applyAlignment="1" applyProtection="1">
      <alignment horizontal="center"/>
    </xf>
    <xf numFmtId="0" fontId="0" fillId="4" borderId="0" xfId="0" applyFill="1" applyAlignment="1" applyProtection="1"/>
    <xf numFmtId="0" fontId="0" fillId="4" borderId="0" xfId="0" applyFill="1" applyProtection="1"/>
    <xf numFmtId="4" fontId="1" fillId="0" borderId="1" xfId="0" applyNumberFormat="1" applyFont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</xf>
    <xf numFmtId="164" fontId="0" fillId="3" borderId="6" xfId="0" applyNumberFormat="1" applyFill="1" applyBorder="1" applyAlignment="1" applyProtection="1">
      <alignment horizontal="center"/>
    </xf>
    <xf numFmtId="164" fontId="0" fillId="3" borderId="7" xfId="0" applyNumberFormat="1" applyFill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center"/>
    </xf>
    <xf numFmtId="166" fontId="2" fillId="4" borderId="0" xfId="0" applyNumberFormat="1" applyFont="1" applyFill="1" applyAlignment="1" applyProtection="1">
      <alignment horizontal="center"/>
    </xf>
    <xf numFmtId="166" fontId="2" fillId="4" borderId="20" xfId="0" applyNumberFormat="1" applyFont="1" applyFill="1" applyBorder="1" applyAlignment="1" applyProtection="1">
      <alignment horizontal="center"/>
    </xf>
    <xf numFmtId="166" fontId="3" fillId="4" borderId="0" xfId="0" applyNumberFormat="1" applyFont="1" applyFill="1" applyAlignment="1" applyProtection="1">
      <alignment horizontal="left"/>
    </xf>
    <xf numFmtId="166" fontId="3" fillId="4" borderId="20" xfId="0" applyNumberFormat="1" applyFont="1" applyFill="1" applyBorder="1" applyAlignment="1" applyProtection="1">
      <alignment horizontal="left"/>
    </xf>
    <xf numFmtId="0" fontId="0" fillId="4" borderId="20" xfId="0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0" fillId="4" borderId="0" xfId="0" applyFill="1" applyProtection="1"/>
    <xf numFmtId="0" fontId="0" fillId="4" borderId="0" xfId="0" applyFill="1" applyAlignment="1" applyProtection="1"/>
    <xf numFmtId="0" fontId="1" fillId="4" borderId="2" xfId="0" applyFont="1" applyFill="1" applyBorder="1" applyAlignment="1" applyProtection="1">
      <alignment horizontal="center" wrapText="1"/>
    </xf>
    <xf numFmtId="0" fontId="1" fillId="4" borderId="3" xfId="0" applyFont="1" applyFill="1" applyBorder="1" applyAlignment="1" applyProtection="1">
      <alignment horizontal="center" wrapText="1"/>
    </xf>
    <xf numFmtId="0" fontId="1" fillId="4" borderId="4" xfId="0" applyFont="1" applyFill="1" applyBorder="1" applyAlignment="1" applyProtection="1">
      <alignment horizontal="center" wrapText="1"/>
    </xf>
    <xf numFmtId="0" fontId="4" fillId="4" borderId="19" xfId="0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horizontal="center" wrapText="1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3" xfId="0" applyFill="1" applyBorder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2</xdr:col>
      <xdr:colOff>657225</xdr:colOff>
      <xdr:row>3</xdr:row>
      <xdr:rowOff>80276</xdr:rowOff>
    </xdr:to>
    <xdr:pic>
      <xdr:nvPicPr>
        <xdr:cNvPr id="2" name="Picture 1" descr="Image of the Alberta Government logo">
          <a:extLst>
            <a:ext uri="{FF2B5EF4-FFF2-40B4-BE49-F238E27FC236}">
              <a16:creationId xmlns:a16="http://schemas.microsoft.com/office/drawing/2014/main" id="{37CE0460-B2F4-4660-95D9-CAC9DBDC5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86025" cy="69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669392</xdr:colOff>
      <xdr:row>14</xdr:row>
      <xdr:rowOff>141298</xdr:rowOff>
    </xdr:from>
    <xdr:ext cx="7245920" cy="244047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4428DF2-4B8A-8421-10D3-3C123BEEA2EE}"/>
            </a:ext>
          </a:extLst>
        </xdr:cNvPr>
        <xdr:cNvSpPr txBox="1"/>
      </xdr:nvSpPr>
      <xdr:spPr>
        <a:xfrm rot="19438359">
          <a:off x="2669642" y="3465523"/>
          <a:ext cx="7245920" cy="2440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>
          <a:spAutoFit/>
        </a:bodyPr>
        <a:lstStyle/>
        <a:p>
          <a:pPr algn="ctr"/>
          <a:r>
            <a:rPr lang="en-CA" sz="15000" baseline="0">
              <a:solidFill>
                <a:schemeClr val="bg1">
                  <a:lumMod val="65000"/>
                  <a:alpha val="27000"/>
                </a:schemeClr>
              </a:solidFill>
            </a:rPr>
            <a:t>SAMPLE</a:t>
          </a:r>
        </a:p>
      </xdr:txBody>
    </xdr:sp>
    <xdr:clientData/>
  </xdr:oneCellAnchor>
  <xdr:twoCellAnchor editAs="oneCell">
    <xdr:from>
      <xdr:col>0</xdr:col>
      <xdr:colOff>171450</xdr:colOff>
      <xdr:row>0</xdr:row>
      <xdr:rowOff>180975</xdr:rowOff>
    </xdr:from>
    <xdr:to>
      <xdr:col>2</xdr:col>
      <xdr:colOff>657225</xdr:colOff>
      <xdr:row>3</xdr:row>
      <xdr:rowOff>80276</xdr:rowOff>
    </xdr:to>
    <xdr:pic>
      <xdr:nvPicPr>
        <xdr:cNvPr id="2" name="Picture 1" descr="Image of the Alberta Government logo">
          <a:extLst>
            <a:ext uri="{FF2B5EF4-FFF2-40B4-BE49-F238E27FC236}">
              <a16:creationId xmlns:a16="http://schemas.microsoft.com/office/drawing/2014/main" id="{050BC3D5-2CF7-4287-B743-5D0026C7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86025" cy="69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adbuilders.bc.ca/bc-asphalt-inde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oadbuilders.bc.ca/bc-asphalt-inde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87DC-B656-42F3-B446-F8822A07F451}">
  <sheetPr>
    <pageSetUpPr fitToPage="1"/>
  </sheetPr>
  <dimension ref="A1:M45"/>
  <sheetViews>
    <sheetView zoomScaleNormal="100" zoomScaleSheetLayoutView="85" workbookViewId="0">
      <selection activeCell="F20" sqref="F20"/>
    </sheetView>
  </sheetViews>
  <sheetFormatPr defaultRowHeight="15.75" x14ac:dyDescent="0.25"/>
  <cols>
    <col min="1" max="1" width="15.25" style="3" customWidth="1"/>
    <col min="2" max="2" width="11" style="3" customWidth="1"/>
    <col min="3" max="3" width="10" style="3" customWidth="1"/>
    <col min="4" max="4" width="9.875" style="3" customWidth="1"/>
    <col min="5" max="5" width="14" style="3" customWidth="1"/>
    <col min="6" max="6" width="14.375" style="3" customWidth="1"/>
    <col min="7" max="7" width="12.875" style="3" customWidth="1"/>
    <col min="8" max="8" width="14.25" style="3" customWidth="1"/>
    <col min="9" max="9" width="24.5" style="3" customWidth="1"/>
    <col min="10" max="10" width="17" style="3" customWidth="1"/>
    <col min="11" max="11" width="16.125" style="3" customWidth="1"/>
    <col min="12" max="16384" width="9" style="3"/>
  </cols>
  <sheetData>
    <row r="1" spans="1:12" ht="22.5" customHeight="1" x14ac:dyDescent="0.3">
      <c r="A1" s="24"/>
      <c r="B1" s="24"/>
      <c r="C1" s="96"/>
      <c r="D1" s="96"/>
      <c r="E1" s="96"/>
      <c r="F1" s="97" t="s">
        <v>9</v>
      </c>
      <c r="G1" s="97"/>
      <c r="H1" s="97"/>
      <c r="I1" s="98"/>
      <c r="J1" s="102" t="s">
        <v>10</v>
      </c>
      <c r="K1" s="103"/>
      <c r="L1" s="23"/>
    </row>
    <row r="2" spans="1:12" ht="22.5" customHeight="1" x14ac:dyDescent="0.3">
      <c r="A2" s="24"/>
      <c r="B2" s="24"/>
      <c r="C2" s="96"/>
      <c r="D2" s="96"/>
      <c r="E2" s="96"/>
      <c r="F2" s="24"/>
      <c r="G2" s="99" t="s">
        <v>6</v>
      </c>
      <c r="H2" s="99"/>
      <c r="I2" s="100"/>
      <c r="J2" s="102"/>
      <c r="K2" s="103"/>
      <c r="L2" s="23"/>
    </row>
    <row r="3" spans="1:12" ht="18" customHeight="1" x14ac:dyDescent="0.25">
      <c r="A3" s="24"/>
      <c r="B3" s="24"/>
      <c r="C3" s="96"/>
      <c r="D3" s="96"/>
      <c r="E3" s="96"/>
      <c r="F3" s="96"/>
      <c r="G3" s="96"/>
      <c r="H3" s="96"/>
      <c r="I3" s="101"/>
      <c r="J3" s="25"/>
      <c r="K3" s="73"/>
      <c r="L3" s="23"/>
    </row>
    <row r="4" spans="1:12" x14ac:dyDescent="0.25">
      <c r="A4" s="24"/>
      <c r="B4" s="24"/>
      <c r="C4" s="24"/>
      <c r="D4" s="24"/>
      <c r="E4" s="11" t="s">
        <v>7</v>
      </c>
      <c r="F4" s="94" t="s">
        <v>33</v>
      </c>
      <c r="G4" s="95"/>
      <c r="H4" s="95"/>
      <c r="I4" s="95"/>
      <c r="J4" s="95"/>
      <c r="K4" s="23"/>
      <c r="L4" s="23"/>
    </row>
    <row r="5" spans="1:12" ht="9.75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23"/>
    </row>
    <row r="6" spans="1:12" s="2" customFormat="1" ht="38.25" customHeight="1" x14ac:dyDescent="0.3">
      <c r="A6" s="106" t="s">
        <v>30</v>
      </c>
      <c r="B6" s="107"/>
      <c r="C6" s="108"/>
      <c r="D6" s="31" t="s">
        <v>28</v>
      </c>
      <c r="E6" s="31" t="s">
        <v>43</v>
      </c>
      <c r="F6" s="30" t="s">
        <v>39</v>
      </c>
      <c r="G6" s="21" t="s">
        <v>25</v>
      </c>
      <c r="H6" s="109"/>
      <c r="I6" s="110"/>
      <c r="J6" s="110"/>
      <c r="K6" s="110"/>
      <c r="L6" s="18"/>
    </row>
    <row r="7" spans="1:12" s="1" customFormat="1" x14ac:dyDescent="0.25">
      <c r="A7" s="111"/>
      <c r="B7" s="112"/>
      <c r="C7" s="113"/>
      <c r="D7" s="36"/>
      <c r="E7" s="33"/>
      <c r="F7" s="38"/>
      <c r="G7" s="69"/>
      <c r="H7" s="12" t="s">
        <v>4</v>
      </c>
      <c r="I7" s="94"/>
      <c r="J7" s="95"/>
      <c r="K7" s="23"/>
      <c r="L7" s="23"/>
    </row>
    <row r="8" spans="1:12" s="1" customFormat="1" x14ac:dyDescent="0.25">
      <c r="A8" s="114"/>
      <c r="B8" s="115"/>
      <c r="C8" s="116"/>
      <c r="D8" s="37"/>
      <c r="E8" s="34"/>
      <c r="F8" s="39"/>
      <c r="G8" s="70"/>
      <c r="H8" s="11" t="s">
        <v>8</v>
      </c>
      <c r="I8" s="94"/>
      <c r="J8" s="95"/>
      <c r="K8" s="23"/>
      <c r="L8" s="23"/>
    </row>
    <row r="9" spans="1:12" s="1" customFormat="1" x14ac:dyDescent="0.25">
      <c r="A9" s="114"/>
      <c r="B9" s="115"/>
      <c r="C9" s="116"/>
      <c r="D9" s="32"/>
      <c r="E9" s="34"/>
      <c r="F9" s="39"/>
      <c r="G9" s="71"/>
      <c r="H9" s="12" t="s">
        <v>1</v>
      </c>
      <c r="I9" s="94"/>
      <c r="J9" s="95"/>
      <c r="K9" s="23"/>
      <c r="L9" s="23"/>
    </row>
    <row r="10" spans="1:12" s="1" customFormat="1" x14ac:dyDescent="0.25">
      <c r="A10" s="117"/>
      <c r="B10" s="118"/>
      <c r="C10" s="119"/>
      <c r="D10" s="35"/>
      <c r="E10" s="13"/>
      <c r="F10" s="13" t="s">
        <v>11</v>
      </c>
      <c r="G10" s="72" t="s">
        <v>11</v>
      </c>
      <c r="H10" s="11" t="s">
        <v>0</v>
      </c>
      <c r="I10" s="94"/>
      <c r="J10" s="95"/>
      <c r="K10" s="23"/>
      <c r="L10" s="23"/>
    </row>
    <row r="11" spans="1:12" s="4" customFormat="1" ht="10.5" customHeight="1" x14ac:dyDescent="0.25">
      <c r="A11" s="14"/>
      <c r="B11" s="15"/>
      <c r="C11" s="15"/>
      <c r="D11" s="15"/>
      <c r="E11" s="16"/>
      <c r="F11" s="17"/>
      <c r="G11" s="17"/>
      <c r="H11" s="14"/>
      <c r="I11" s="14"/>
      <c r="J11" s="14"/>
      <c r="K11" s="14"/>
      <c r="L11" s="14"/>
    </row>
    <row r="12" spans="1:12" ht="15.75" customHeight="1" x14ac:dyDescent="0.25">
      <c r="A12" s="23"/>
      <c r="B12" s="22"/>
      <c r="C12" s="23"/>
      <c r="D12" s="23"/>
      <c r="E12" s="85" t="s">
        <v>20</v>
      </c>
      <c r="F12" s="28"/>
      <c r="G12" s="28" t="s">
        <v>38</v>
      </c>
      <c r="H12" s="29"/>
      <c r="I12" s="23"/>
      <c r="J12" s="23"/>
      <c r="K12" s="23"/>
      <c r="L12" s="23"/>
    </row>
    <row r="13" spans="1:12" ht="36" x14ac:dyDescent="0.3">
      <c r="A13" s="10" t="s">
        <v>5</v>
      </c>
      <c r="B13" s="9" t="s">
        <v>19</v>
      </c>
      <c r="C13" s="9" t="s">
        <v>35</v>
      </c>
      <c r="D13" s="9" t="s">
        <v>29</v>
      </c>
      <c r="E13" s="9" t="s">
        <v>22</v>
      </c>
      <c r="F13" s="9" t="s">
        <v>40</v>
      </c>
      <c r="G13" s="9" t="s">
        <v>24</v>
      </c>
      <c r="H13" s="5" t="s">
        <v>21</v>
      </c>
      <c r="I13" s="9" t="s">
        <v>3</v>
      </c>
      <c r="J13" s="5" t="s">
        <v>31</v>
      </c>
      <c r="K13" s="40" t="s">
        <v>2</v>
      </c>
      <c r="L13" s="23"/>
    </row>
    <row r="14" spans="1:12" x14ac:dyDescent="0.25">
      <c r="A14" s="47"/>
      <c r="B14" s="48"/>
      <c r="C14" s="6" t="str">
        <f>IF(B14="","",ROUND((B14/$J$3),4))</f>
        <v/>
      </c>
      <c r="D14" s="61"/>
      <c r="E14" s="54"/>
      <c r="F14" s="55"/>
      <c r="G14" s="55"/>
      <c r="H14" s="64" t="str">
        <f>IF(F14="","",F14-G14)</f>
        <v/>
      </c>
      <c r="I14" s="89" t="str">
        <f>IF(H14="","",IF(C14&lt;0.95,-(0.95-C14)*(E14*(H14/100)/(1+(H14/100)))*J$3,IF(C14&gt;1.05,(C14-1.05)*(E14*(H14/100)/(1+(H14/100)))*J$3,"No adjustment")))</f>
        <v/>
      </c>
      <c r="J14" s="67" t="str">
        <f>IF(C14="","",IF(C14&lt;0.95,"Rebate",IF(C14&gt;1.05,"Payment","No adjustment")))</f>
        <v/>
      </c>
      <c r="K14" s="43"/>
      <c r="L14" s="23"/>
    </row>
    <row r="15" spans="1:12" x14ac:dyDescent="0.25">
      <c r="A15" s="49"/>
      <c r="B15" s="50"/>
      <c r="C15" s="7" t="str">
        <f t="shared" ref="C15:C34" si="0">IF(B15="","",ROUND((B15/$J$3),4))</f>
        <v/>
      </c>
      <c r="D15" s="62"/>
      <c r="E15" s="57"/>
      <c r="F15" s="58"/>
      <c r="G15" s="58"/>
      <c r="H15" s="66" t="str">
        <f t="shared" ref="H15:H34" si="1">IF(F15="","",F15-G15)</f>
        <v/>
      </c>
      <c r="I15" s="90" t="str">
        <f t="shared" ref="I15:I34" si="2">IF(H15="","",IF(C15&lt;0.95,-(0.95-C15)*(E15*(H15/100)/(1+(H15/100)))*J$3,IF(C15&gt;1.05,(C15-1.05)*(E15*(H15/100)/(1+(H15/100)))*J$3,"No adjustment")))</f>
        <v/>
      </c>
      <c r="J15" s="65" t="str">
        <f>IF(C15="","",IF(C15&lt;0.95,"Rebate",IF(C15&gt;1.05,"Payment","No adjustment")))</f>
        <v/>
      </c>
      <c r="K15" s="43"/>
      <c r="L15" s="23"/>
    </row>
    <row r="16" spans="1:12" x14ac:dyDescent="0.25">
      <c r="A16" s="49"/>
      <c r="B16" s="50"/>
      <c r="C16" s="7" t="str">
        <f t="shared" si="0"/>
        <v/>
      </c>
      <c r="D16" s="62"/>
      <c r="E16" s="57"/>
      <c r="F16" s="58"/>
      <c r="G16" s="58"/>
      <c r="H16" s="66" t="str">
        <f t="shared" si="1"/>
        <v/>
      </c>
      <c r="I16" s="90" t="str">
        <f t="shared" si="2"/>
        <v/>
      </c>
      <c r="J16" s="65" t="str">
        <f>IF(C16="","",IF(C16&lt;0.95,"Rebate",IF(C16&gt;1.05,"Payment","No adjustment")))</f>
        <v/>
      </c>
      <c r="K16" s="43"/>
      <c r="L16" s="23"/>
    </row>
    <row r="17" spans="1:12" x14ac:dyDescent="0.25">
      <c r="A17" s="49"/>
      <c r="B17" s="50"/>
      <c r="C17" s="7" t="str">
        <f t="shared" si="0"/>
        <v/>
      </c>
      <c r="D17" s="62"/>
      <c r="E17" s="57"/>
      <c r="F17" s="58"/>
      <c r="G17" s="58"/>
      <c r="H17" s="66" t="str">
        <f t="shared" si="1"/>
        <v/>
      </c>
      <c r="I17" s="90" t="str">
        <f t="shared" si="2"/>
        <v/>
      </c>
      <c r="J17" s="65" t="str">
        <f>IF(C17="","",IF(C17&lt;0.95,"Rebate",IF(C17&gt;1.05,"Payment","No adjustment")))</f>
        <v/>
      </c>
      <c r="K17" s="42"/>
      <c r="L17" s="23"/>
    </row>
    <row r="18" spans="1:12" x14ac:dyDescent="0.25">
      <c r="A18" s="49"/>
      <c r="B18" s="50"/>
      <c r="C18" s="7"/>
      <c r="D18" s="62"/>
      <c r="E18" s="57"/>
      <c r="F18" s="58"/>
      <c r="G18" s="58"/>
      <c r="H18" s="66"/>
      <c r="I18" s="90"/>
      <c r="J18" s="67"/>
      <c r="K18" s="42"/>
      <c r="L18" s="87"/>
    </row>
    <row r="19" spans="1:12" x14ac:dyDescent="0.25">
      <c r="A19" s="49"/>
      <c r="B19" s="50"/>
      <c r="C19" s="7"/>
      <c r="D19" s="62"/>
      <c r="E19" s="57"/>
      <c r="F19" s="58"/>
      <c r="G19" s="58"/>
      <c r="H19" s="66"/>
      <c r="I19" s="90"/>
      <c r="J19" s="67"/>
      <c r="K19" s="42"/>
      <c r="L19" s="87"/>
    </row>
    <row r="20" spans="1:12" x14ac:dyDescent="0.25">
      <c r="A20" s="49"/>
      <c r="B20" s="50"/>
      <c r="C20" s="7" t="str">
        <f t="shared" si="0"/>
        <v/>
      </c>
      <c r="D20" s="62"/>
      <c r="E20" s="57"/>
      <c r="F20" s="58"/>
      <c r="G20" s="58"/>
      <c r="H20" s="66" t="str">
        <f t="shared" si="1"/>
        <v/>
      </c>
      <c r="I20" s="90" t="str">
        <f t="shared" si="2"/>
        <v/>
      </c>
      <c r="J20" s="67" t="str">
        <f t="shared" ref="J20:J34" si="3">IF(C20="","",IF(C20&lt;0.95,"Rebate",IF(C20&gt;1.05,"Payment","No adjustment")))</f>
        <v/>
      </c>
      <c r="K20" s="44"/>
      <c r="L20" s="23"/>
    </row>
    <row r="21" spans="1:12" x14ac:dyDescent="0.25">
      <c r="A21" s="49"/>
      <c r="B21" s="50"/>
      <c r="C21" s="7" t="str">
        <f t="shared" si="0"/>
        <v/>
      </c>
      <c r="D21" s="62"/>
      <c r="E21" s="57"/>
      <c r="F21" s="58"/>
      <c r="G21" s="58"/>
      <c r="H21" s="66" t="str">
        <f t="shared" si="1"/>
        <v/>
      </c>
      <c r="I21" s="90" t="str">
        <f t="shared" si="2"/>
        <v/>
      </c>
      <c r="J21" s="65" t="str">
        <f t="shared" si="3"/>
        <v/>
      </c>
      <c r="K21" s="44"/>
      <c r="L21" s="23"/>
    </row>
    <row r="22" spans="1:12" x14ac:dyDescent="0.25">
      <c r="A22" s="49"/>
      <c r="B22" s="50"/>
      <c r="C22" s="7" t="str">
        <f t="shared" si="0"/>
        <v/>
      </c>
      <c r="D22" s="62"/>
      <c r="E22" s="57"/>
      <c r="F22" s="58"/>
      <c r="G22" s="58"/>
      <c r="H22" s="66" t="str">
        <f t="shared" si="1"/>
        <v/>
      </c>
      <c r="I22" s="90" t="str">
        <f t="shared" si="2"/>
        <v/>
      </c>
      <c r="J22" s="65" t="str">
        <f t="shared" si="3"/>
        <v/>
      </c>
      <c r="K22" s="44"/>
      <c r="L22" s="23"/>
    </row>
    <row r="23" spans="1:12" x14ac:dyDescent="0.25">
      <c r="A23" s="49"/>
      <c r="B23" s="50"/>
      <c r="C23" s="7" t="str">
        <f t="shared" si="0"/>
        <v/>
      </c>
      <c r="D23" s="62"/>
      <c r="E23" s="57"/>
      <c r="F23" s="58"/>
      <c r="G23" s="58"/>
      <c r="H23" s="66" t="str">
        <f t="shared" si="1"/>
        <v/>
      </c>
      <c r="I23" s="90" t="str">
        <f t="shared" si="2"/>
        <v/>
      </c>
      <c r="J23" s="65" t="str">
        <f t="shared" si="3"/>
        <v/>
      </c>
      <c r="K23" s="44"/>
      <c r="L23" s="23"/>
    </row>
    <row r="24" spans="1:12" x14ac:dyDescent="0.25">
      <c r="A24" s="49"/>
      <c r="B24" s="50"/>
      <c r="C24" s="7" t="str">
        <f t="shared" si="0"/>
        <v/>
      </c>
      <c r="D24" s="62"/>
      <c r="E24" s="57"/>
      <c r="F24" s="58"/>
      <c r="G24" s="58"/>
      <c r="H24" s="66" t="str">
        <f t="shared" si="1"/>
        <v/>
      </c>
      <c r="I24" s="90" t="str">
        <f t="shared" si="2"/>
        <v/>
      </c>
      <c r="J24" s="65" t="str">
        <f t="shared" si="3"/>
        <v/>
      </c>
      <c r="K24" s="44"/>
      <c r="L24" s="23"/>
    </row>
    <row r="25" spans="1:12" x14ac:dyDescent="0.25">
      <c r="A25" s="49"/>
      <c r="B25" s="50"/>
      <c r="C25" s="7" t="str">
        <f t="shared" si="0"/>
        <v/>
      </c>
      <c r="D25" s="62"/>
      <c r="E25" s="57"/>
      <c r="F25" s="58"/>
      <c r="G25" s="58"/>
      <c r="H25" s="66" t="str">
        <f t="shared" si="1"/>
        <v/>
      </c>
      <c r="I25" s="90" t="str">
        <f t="shared" si="2"/>
        <v/>
      </c>
      <c r="J25" s="65" t="str">
        <f t="shared" si="3"/>
        <v/>
      </c>
      <c r="K25" s="44"/>
      <c r="L25" s="23"/>
    </row>
    <row r="26" spans="1:12" x14ac:dyDescent="0.25">
      <c r="A26" s="49"/>
      <c r="B26" s="50"/>
      <c r="C26" s="7" t="str">
        <f t="shared" si="0"/>
        <v/>
      </c>
      <c r="D26" s="62"/>
      <c r="E26" s="57"/>
      <c r="F26" s="58"/>
      <c r="G26" s="58"/>
      <c r="H26" s="66" t="str">
        <f t="shared" si="1"/>
        <v/>
      </c>
      <c r="I26" s="90" t="str">
        <f t="shared" si="2"/>
        <v/>
      </c>
      <c r="J26" s="65" t="str">
        <f t="shared" si="3"/>
        <v/>
      </c>
      <c r="K26" s="44"/>
      <c r="L26" s="23"/>
    </row>
    <row r="27" spans="1:12" x14ac:dyDescent="0.25">
      <c r="A27" s="49"/>
      <c r="B27" s="50"/>
      <c r="C27" s="7" t="str">
        <f t="shared" si="0"/>
        <v/>
      </c>
      <c r="D27" s="62"/>
      <c r="E27" s="57"/>
      <c r="F27" s="58"/>
      <c r="G27" s="58"/>
      <c r="H27" s="66" t="str">
        <f t="shared" si="1"/>
        <v/>
      </c>
      <c r="I27" s="90" t="str">
        <f t="shared" si="2"/>
        <v/>
      </c>
      <c r="J27" s="65" t="str">
        <f t="shared" si="3"/>
        <v/>
      </c>
      <c r="K27" s="44"/>
      <c r="L27" s="23"/>
    </row>
    <row r="28" spans="1:12" x14ac:dyDescent="0.25">
      <c r="A28" s="49"/>
      <c r="B28" s="50"/>
      <c r="C28" s="7" t="str">
        <f t="shared" si="0"/>
        <v/>
      </c>
      <c r="D28" s="62"/>
      <c r="E28" s="57"/>
      <c r="F28" s="58"/>
      <c r="G28" s="58"/>
      <c r="H28" s="66" t="str">
        <f t="shared" si="1"/>
        <v/>
      </c>
      <c r="I28" s="90" t="str">
        <f t="shared" si="2"/>
        <v/>
      </c>
      <c r="J28" s="65" t="str">
        <f t="shared" si="3"/>
        <v/>
      </c>
      <c r="K28" s="44"/>
      <c r="L28" s="23"/>
    </row>
    <row r="29" spans="1:12" x14ac:dyDescent="0.25">
      <c r="A29" s="49"/>
      <c r="B29" s="50"/>
      <c r="C29" s="7" t="str">
        <f t="shared" si="0"/>
        <v/>
      </c>
      <c r="D29" s="62"/>
      <c r="E29" s="57"/>
      <c r="F29" s="58"/>
      <c r="G29" s="58"/>
      <c r="H29" s="66" t="str">
        <f t="shared" si="1"/>
        <v/>
      </c>
      <c r="I29" s="90" t="str">
        <f t="shared" si="2"/>
        <v/>
      </c>
      <c r="J29" s="65" t="str">
        <f t="shared" si="3"/>
        <v/>
      </c>
      <c r="K29" s="44"/>
      <c r="L29" s="23"/>
    </row>
    <row r="30" spans="1:12" x14ac:dyDescent="0.25">
      <c r="A30" s="49"/>
      <c r="B30" s="50"/>
      <c r="C30" s="7" t="str">
        <f t="shared" si="0"/>
        <v/>
      </c>
      <c r="D30" s="62"/>
      <c r="E30" s="57"/>
      <c r="F30" s="58"/>
      <c r="G30" s="58"/>
      <c r="H30" s="66" t="str">
        <f t="shared" si="1"/>
        <v/>
      </c>
      <c r="I30" s="90" t="str">
        <f t="shared" si="2"/>
        <v/>
      </c>
      <c r="J30" s="65" t="str">
        <f t="shared" si="3"/>
        <v/>
      </c>
      <c r="K30" s="44"/>
      <c r="L30" s="23"/>
    </row>
    <row r="31" spans="1:12" x14ac:dyDescent="0.25">
      <c r="A31" s="49"/>
      <c r="B31" s="50"/>
      <c r="C31" s="7" t="str">
        <f t="shared" si="0"/>
        <v/>
      </c>
      <c r="D31" s="62"/>
      <c r="E31" s="57"/>
      <c r="F31" s="58"/>
      <c r="G31" s="58"/>
      <c r="H31" s="66" t="str">
        <f t="shared" si="1"/>
        <v/>
      </c>
      <c r="I31" s="90" t="str">
        <f t="shared" si="2"/>
        <v/>
      </c>
      <c r="J31" s="65" t="str">
        <f t="shared" si="3"/>
        <v/>
      </c>
      <c r="K31" s="44"/>
      <c r="L31" s="23"/>
    </row>
    <row r="32" spans="1:12" x14ac:dyDescent="0.25">
      <c r="A32" s="49"/>
      <c r="B32" s="50"/>
      <c r="C32" s="7" t="str">
        <f t="shared" si="0"/>
        <v/>
      </c>
      <c r="D32" s="62"/>
      <c r="E32" s="57"/>
      <c r="F32" s="58"/>
      <c r="G32" s="58"/>
      <c r="H32" s="66" t="str">
        <f t="shared" si="1"/>
        <v/>
      </c>
      <c r="I32" s="90" t="str">
        <f t="shared" si="2"/>
        <v/>
      </c>
      <c r="J32" s="65" t="str">
        <f t="shared" si="3"/>
        <v/>
      </c>
      <c r="K32" s="44"/>
      <c r="L32" s="23"/>
    </row>
    <row r="33" spans="1:13" x14ac:dyDescent="0.25">
      <c r="A33" s="49"/>
      <c r="B33" s="50"/>
      <c r="C33" s="7" t="str">
        <f t="shared" si="0"/>
        <v/>
      </c>
      <c r="D33" s="62"/>
      <c r="E33" s="57"/>
      <c r="F33" s="58"/>
      <c r="G33" s="58"/>
      <c r="H33" s="66" t="str">
        <f t="shared" si="1"/>
        <v/>
      </c>
      <c r="I33" s="90" t="str">
        <f t="shared" si="2"/>
        <v/>
      </c>
      <c r="J33" s="65" t="str">
        <f t="shared" si="3"/>
        <v/>
      </c>
      <c r="K33" s="44"/>
      <c r="L33" s="23"/>
    </row>
    <row r="34" spans="1:13" x14ac:dyDescent="0.25">
      <c r="A34" s="51"/>
      <c r="B34" s="52"/>
      <c r="C34" s="8" t="str">
        <f t="shared" si="0"/>
        <v/>
      </c>
      <c r="D34" s="63"/>
      <c r="E34" s="59"/>
      <c r="F34" s="60"/>
      <c r="G34" s="60"/>
      <c r="H34" s="66" t="str">
        <f t="shared" si="1"/>
        <v/>
      </c>
      <c r="I34" s="91" t="str">
        <f t="shared" si="2"/>
        <v/>
      </c>
      <c r="J34" s="68" t="str">
        <f t="shared" si="3"/>
        <v/>
      </c>
      <c r="K34" s="45"/>
      <c r="L34" s="23"/>
    </row>
    <row r="35" spans="1:13" x14ac:dyDescent="0.25">
      <c r="A35" s="23"/>
      <c r="B35" s="23"/>
      <c r="C35" s="23"/>
      <c r="D35" s="23"/>
      <c r="E35" s="88">
        <f>SUM(E14:E34)</f>
        <v>0</v>
      </c>
      <c r="F35" s="88" t="s">
        <v>11</v>
      </c>
      <c r="G35" s="88" t="s">
        <v>11</v>
      </c>
      <c r="H35" s="88" t="s">
        <v>11</v>
      </c>
      <c r="I35" s="93">
        <f>SUM(I14:I34)</f>
        <v>0</v>
      </c>
      <c r="J35" s="23"/>
      <c r="K35" s="23"/>
      <c r="L35" s="23"/>
    </row>
    <row r="36" spans="1:13" x14ac:dyDescent="0.25">
      <c r="A36" s="76" t="s">
        <v>12</v>
      </c>
      <c r="B36" s="76"/>
      <c r="C36" s="76"/>
      <c r="D36" s="76"/>
      <c r="E36" s="76"/>
      <c r="F36" s="82" t="s">
        <v>13</v>
      </c>
      <c r="G36" s="19"/>
      <c r="H36" s="23"/>
      <c r="I36" s="24"/>
      <c r="J36" s="24"/>
      <c r="K36" s="24"/>
      <c r="L36" s="23"/>
    </row>
    <row r="37" spans="1:13" x14ac:dyDescent="0.25">
      <c r="A37" s="84" t="s">
        <v>41</v>
      </c>
      <c r="B37" s="84"/>
      <c r="C37" s="84"/>
      <c r="D37" s="84"/>
      <c r="E37" s="84"/>
      <c r="F37" s="82"/>
      <c r="G37" s="19"/>
      <c r="H37" s="83"/>
      <c r="I37" s="84"/>
      <c r="J37" s="84"/>
      <c r="K37" s="84"/>
      <c r="L37" s="83"/>
    </row>
    <row r="38" spans="1:13" ht="18.75" x14ac:dyDescent="0.35">
      <c r="A38" s="26" t="s">
        <v>36</v>
      </c>
      <c r="B38" s="74"/>
      <c r="C38" s="74"/>
      <c r="D38" s="74"/>
      <c r="E38" s="74"/>
      <c r="F38" s="74"/>
      <c r="G38" s="19"/>
      <c r="H38" s="75"/>
      <c r="I38" s="76"/>
      <c r="J38" s="76"/>
      <c r="K38" s="76"/>
      <c r="L38" s="75"/>
    </row>
    <row r="39" spans="1:13" s="1" customFormat="1" x14ac:dyDescent="0.25">
      <c r="A39" s="104" t="s">
        <v>34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23"/>
    </row>
    <row r="40" spans="1:13" x14ac:dyDescent="0.25">
      <c r="A40" s="23" t="s">
        <v>14</v>
      </c>
      <c r="B40" s="23"/>
      <c r="C40" s="20"/>
      <c r="D40" s="20"/>
      <c r="E40" s="20"/>
      <c r="F40" s="20"/>
      <c r="G40" s="23"/>
      <c r="H40" s="23"/>
      <c r="L40" s="23"/>
    </row>
    <row r="41" spans="1:13" x14ac:dyDescent="0.25">
      <c r="A41" s="24" t="s">
        <v>15</v>
      </c>
      <c r="C41" s="24"/>
      <c r="D41" s="24"/>
      <c r="E41" s="24"/>
      <c r="F41" s="24"/>
      <c r="G41" s="24"/>
      <c r="H41" s="24"/>
      <c r="L41" s="26"/>
      <c r="M41" s="26"/>
    </row>
    <row r="42" spans="1:13" x14ac:dyDescent="0.25">
      <c r="A42" s="26" t="s">
        <v>16</v>
      </c>
      <c r="C42" s="86"/>
      <c r="D42" s="86"/>
      <c r="E42" s="86"/>
      <c r="F42" s="86"/>
      <c r="G42" s="86"/>
      <c r="H42" s="86"/>
      <c r="K42" s="26"/>
      <c r="L42" s="26"/>
      <c r="M42" s="26"/>
    </row>
    <row r="43" spans="1:13" x14ac:dyDescent="0.25">
      <c r="A43" s="23" t="s">
        <v>17</v>
      </c>
      <c r="J43" s="22"/>
      <c r="L43" s="23"/>
    </row>
    <row r="44" spans="1:13" x14ac:dyDescent="0.25">
      <c r="A44" s="26" t="s">
        <v>18</v>
      </c>
    </row>
    <row r="45" spans="1:13" x14ac:dyDescent="0.25">
      <c r="B45" s="105"/>
      <c r="C45" s="105"/>
      <c r="D45" s="105"/>
      <c r="E45" s="105"/>
      <c r="F45" s="105"/>
      <c r="G45" s="105"/>
      <c r="H45" s="105"/>
    </row>
  </sheetData>
  <sheetProtection selectLockedCells="1"/>
  <mergeCells count="19">
    <mergeCell ref="A39:K39"/>
    <mergeCell ref="B45:H45"/>
    <mergeCell ref="A5:K5"/>
    <mergeCell ref="A6:C6"/>
    <mergeCell ref="H6:K6"/>
    <mergeCell ref="A7:C7"/>
    <mergeCell ref="I7:J7"/>
    <mergeCell ref="A8:C8"/>
    <mergeCell ref="I8:J8"/>
    <mergeCell ref="A9:C9"/>
    <mergeCell ref="I9:J9"/>
    <mergeCell ref="A10:C10"/>
    <mergeCell ref="I10:J10"/>
    <mergeCell ref="F4:J4"/>
    <mergeCell ref="C1:E2"/>
    <mergeCell ref="F1:I1"/>
    <mergeCell ref="G2:I2"/>
    <mergeCell ref="C3:I3"/>
    <mergeCell ref="J1:K2"/>
  </mergeCells>
  <hyperlinks>
    <hyperlink ref="F36" r:id="rId1" xr:uid="{37F1C3F3-7588-42D3-86CB-6E0291CF5FB9}"/>
  </hyperlinks>
  <pageMargins left="0.47244094488188981" right="0.43307086614173229" top="0.74803149606299213" bottom="0.59055118110236227" header="0.31496062992125984" footer="0.19685039370078741"/>
  <pageSetup scale="74" orientation="landscape" r:id="rId2"/>
  <headerFooter>
    <oddFooter xml:space="preserve">&amp;L&amp;"Calibri,Regular"&amp;10&amp;K000000
December 2023
&amp;C&amp;10Page &amp;P of &amp;N
&amp;R&amp;10
AppendixA.26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031F-4F45-4CAF-B2C6-5BFC7396005B}">
  <sheetPr>
    <pageSetUpPr fitToPage="1"/>
  </sheetPr>
  <dimension ref="A1:M45"/>
  <sheetViews>
    <sheetView tabSelected="1" zoomScaleNormal="100" zoomScaleSheetLayoutView="85" workbookViewId="0">
      <selection activeCell="H6" sqref="H6:K6"/>
    </sheetView>
  </sheetViews>
  <sheetFormatPr defaultRowHeight="15.75" x14ac:dyDescent="0.25"/>
  <cols>
    <col min="1" max="1" width="15.25" style="3" customWidth="1"/>
    <col min="2" max="2" width="11" style="3" customWidth="1"/>
    <col min="3" max="3" width="10" style="3" customWidth="1"/>
    <col min="4" max="4" width="9.875" style="3" customWidth="1"/>
    <col min="5" max="5" width="14.25" style="3" customWidth="1"/>
    <col min="6" max="7" width="12.875" style="3" customWidth="1"/>
    <col min="8" max="8" width="14.25" style="3" customWidth="1"/>
    <col min="9" max="9" width="24.5" style="3" customWidth="1"/>
    <col min="10" max="10" width="17" style="3" customWidth="1"/>
    <col min="11" max="11" width="16.125" style="3" customWidth="1"/>
    <col min="12" max="16384" width="9" style="3"/>
  </cols>
  <sheetData>
    <row r="1" spans="1:12" ht="22.5" customHeight="1" x14ac:dyDescent="0.3">
      <c r="A1" s="76"/>
      <c r="B1" s="76"/>
      <c r="C1" s="96"/>
      <c r="D1" s="96"/>
      <c r="E1" s="96"/>
      <c r="F1" s="97" t="s">
        <v>44</v>
      </c>
      <c r="G1" s="97"/>
      <c r="H1" s="97"/>
      <c r="I1" s="98"/>
      <c r="J1" s="102" t="s">
        <v>10</v>
      </c>
      <c r="K1" s="103"/>
      <c r="L1" s="75"/>
    </row>
    <row r="2" spans="1:12" ht="22.5" customHeight="1" x14ac:dyDescent="0.3">
      <c r="A2" s="76"/>
      <c r="B2" s="76"/>
      <c r="C2" s="96"/>
      <c r="D2" s="96"/>
      <c r="E2" s="96"/>
      <c r="F2" s="76"/>
      <c r="G2" s="99" t="s">
        <v>6</v>
      </c>
      <c r="H2" s="99"/>
      <c r="I2" s="100"/>
      <c r="J2" s="102"/>
      <c r="K2" s="103"/>
      <c r="L2" s="75"/>
    </row>
    <row r="3" spans="1:12" ht="18" customHeight="1" x14ac:dyDescent="0.25">
      <c r="A3" s="76"/>
      <c r="B3" s="76"/>
      <c r="C3" s="96"/>
      <c r="D3" s="96"/>
      <c r="E3" s="96"/>
      <c r="F3" s="96"/>
      <c r="G3" s="96"/>
      <c r="H3" s="96"/>
      <c r="I3" s="101"/>
      <c r="J3" s="25">
        <v>1032.5</v>
      </c>
      <c r="K3" s="81">
        <v>44805</v>
      </c>
      <c r="L3" s="75"/>
    </row>
    <row r="4" spans="1:12" x14ac:dyDescent="0.25">
      <c r="A4" s="76"/>
      <c r="B4" s="76"/>
      <c r="C4" s="76"/>
      <c r="D4" s="76"/>
      <c r="E4" s="11" t="s">
        <v>7</v>
      </c>
      <c r="F4" s="94" t="s">
        <v>32</v>
      </c>
      <c r="G4" s="95"/>
      <c r="H4" s="95"/>
      <c r="I4" s="95"/>
      <c r="J4" s="95"/>
      <c r="K4" s="75"/>
      <c r="L4" s="75"/>
    </row>
    <row r="5" spans="1:12" ht="9.75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75"/>
    </row>
    <row r="6" spans="1:12" s="2" customFormat="1" ht="32.25" customHeight="1" x14ac:dyDescent="0.3">
      <c r="A6" s="106" t="s">
        <v>30</v>
      </c>
      <c r="B6" s="107"/>
      <c r="C6" s="108"/>
      <c r="D6" s="78" t="s">
        <v>28</v>
      </c>
      <c r="E6" s="78" t="s">
        <v>43</v>
      </c>
      <c r="F6" s="77" t="s">
        <v>42</v>
      </c>
      <c r="G6" s="21" t="s">
        <v>25</v>
      </c>
      <c r="H6" s="109"/>
      <c r="I6" s="110"/>
      <c r="J6" s="110"/>
      <c r="K6" s="110"/>
      <c r="L6" s="18"/>
    </row>
    <row r="7" spans="1:12" s="1" customFormat="1" x14ac:dyDescent="0.25">
      <c r="A7" s="111" t="s">
        <v>26</v>
      </c>
      <c r="B7" s="112"/>
      <c r="C7" s="113"/>
      <c r="D7" s="36">
        <v>0.3</v>
      </c>
      <c r="E7" s="33">
        <v>10000</v>
      </c>
      <c r="F7" s="79">
        <v>5.5</v>
      </c>
      <c r="G7" s="69">
        <v>1</v>
      </c>
      <c r="H7" s="12" t="s">
        <v>4</v>
      </c>
      <c r="I7" s="94"/>
      <c r="J7" s="95"/>
      <c r="K7" s="75"/>
      <c r="L7" s="75"/>
    </row>
    <row r="8" spans="1:12" s="1" customFormat="1" x14ac:dyDescent="0.25">
      <c r="A8" s="114" t="s">
        <v>27</v>
      </c>
      <c r="B8" s="115"/>
      <c r="C8" s="116"/>
      <c r="D8" s="37">
        <v>0</v>
      </c>
      <c r="E8" s="34">
        <v>20000</v>
      </c>
      <c r="F8" s="80">
        <v>5.8</v>
      </c>
      <c r="G8" s="70">
        <v>0</v>
      </c>
      <c r="H8" s="11" t="s">
        <v>8</v>
      </c>
      <c r="I8" s="94"/>
      <c r="J8" s="95"/>
      <c r="K8" s="75"/>
      <c r="L8" s="75"/>
    </row>
    <row r="9" spans="1:12" s="1" customFormat="1" x14ac:dyDescent="0.25">
      <c r="A9" s="114"/>
      <c r="B9" s="115"/>
      <c r="C9" s="116"/>
      <c r="D9" s="32"/>
      <c r="E9" s="34"/>
      <c r="F9" s="80"/>
      <c r="G9" s="71"/>
      <c r="H9" s="12" t="s">
        <v>1</v>
      </c>
      <c r="I9" s="94"/>
      <c r="J9" s="95"/>
      <c r="K9" s="75"/>
      <c r="L9" s="75"/>
    </row>
    <row r="10" spans="1:12" s="1" customFormat="1" x14ac:dyDescent="0.25">
      <c r="A10" s="117"/>
      <c r="B10" s="118"/>
      <c r="C10" s="119"/>
      <c r="D10" s="35"/>
      <c r="E10" s="13"/>
      <c r="F10" s="13" t="s">
        <v>11</v>
      </c>
      <c r="G10" s="72" t="s">
        <v>11</v>
      </c>
      <c r="H10" s="11" t="s">
        <v>0</v>
      </c>
      <c r="I10" s="94"/>
      <c r="J10" s="95"/>
      <c r="K10" s="75"/>
      <c r="L10" s="75"/>
    </row>
    <row r="11" spans="1:12" s="4" customFormat="1" ht="10.5" customHeight="1" x14ac:dyDescent="0.25">
      <c r="A11" s="14"/>
      <c r="B11" s="15"/>
      <c r="C11" s="15"/>
      <c r="D11" s="15"/>
      <c r="E11" s="16"/>
      <c r="F11" s="17"/>
      <c r="G11" s="17"/>
      <c r="H11" s="14"/>
      <c r="I11" s="14"/>
      <c r="J11" s="14"/>
      <c r="K11" s="14"/>
      <c r="L11" s="14"/>
    </row>
    <row r="12" spans="1:12" ht="15.75" customHeight="1" x14ac:dyDescent="0.25">
      <c r="A12" s="75"/>
      <c r="B12" s="74"/>
      <c r="C12" s="75"/>
      <c r="D12" s="75"/>
      <c r="E12" s="27" t="s">
        <v>20</v>
      </c>
      <c r="F12" s="27"/>
      <c r="G12" s="28" t="s">
        <v>38</v>
      </c>
      <c r="H12" s="29"/>
      <c r="I12" s="75"/>
      <c r="J12" s="75"/>
      <c r="K12" s="75"/>
      <c r="L12" s="75"/>
    </row>
    <row r="13" spans="1:12" ht="36" x14ac:dyDescent="0.3">
      <c r="A13" s="10" t="s">
        <v>5</v>
      </c>
      <c r="B13" s="9" t="s">
        <v>19</v>
      </c>
      <c r="C13" s="9" t="s">
        <v>35</v>
      </c>
      <c r="D13" s="9" t="s">
        <v>29</v>
      </c>
      <c r="E13" s="9" t="s">
        <v>22</v>
      </c>
      <c r="F13" s="9" t="s">
        <v>23</v>
      </c>
      <c r="G13" s="9" t="s">
        <v>24</v>
      </c>
      <c r="H13" s="5" t="s">
        <v>21</v>
      </c>
      <c r="I13" s="9" t="s">
        <v>3</v>
      </c>
      <c r="J13" s="41" t="s">
        <v>31</v>
      </c>
      <c r="K13" s="40" t="s">
        <v>2</v>
      </c>
      <c r="L13" s="75"/>
    </row>
    <row r="14" spans="1:12" x14ac:dyDescent="0.25">
      <c r="A14" s="47">
        <v>45108</v>
      </c>
      <c r="B14" s="48">
        <v>1092.5</v>
      </c>
      <c r="C14" s="6">
        <f>IF(B14="","",ROUND((B14/$J$3),4))</f>
        <v>1.0581</v>
      </c>
      <c r="D14" s="53" t="s">
        <v>26</v>
      </c>
      <c r="E14" s="54">
        <v>10000</v>
      </c>
      <c r="F14" s="55">
        <v>5.5</v>
      </c>
      <c r="G14" s="55">
        <v>1</v>
      </c>
      <c r="H14" s="64">
        <f>IF(F14="","",F14-G14)</f>
        <v>4.5</v>
      </c>
      <c r="I14" s="89">
        <f>IF(H14="","",IF(C14&lt;0.95,-(0.95-C14)*(E14*(H14/100)/(1+(H14/100)))*J$3,IF(C14&gt;1.05,(C14-1.05)*(E14*(H14/100)/(1+(H14/100)))*J$3,"No adjustment")))</f>
        <v>3601.3995215310988</v>
      </c>
      <c r="J14" s="65" t="str">
        <f>IF(C14="","",IF(C14&lt;0.95,"Rebate",IF(C14&gt;1.05,"Payment","No adjustment")))</f>
        <v>Payment</v>
      </c>
      <c r="K14" s="43"/>
      <c r="L14" s="75"/>
    </row>
    <row r="15" spans="1:12" x14ac:dyDescent="0.25">
      <c r="A15" s="49">
        <v>45139</v>
      </c>
      <c r="B15" s="50">
        <v>978</v>
      </c>
      <c r="C15" s="7">
        <f t="shared" ref="C15:C34" si="0">IF(B15="","",ROUND((B15/$J$3),4))</f>
        <v>0.94720000000000004</v>
      </c>
      <c r="D15" s="56" t="s">
        <v>27</v>
      </c>
      <c r="E15" s="57">
        <v>5000</v>
      </c>
      <c r="F15" s="58">
        <v>5.8</v>
      </c>
      <c r="G15" s="58">
        <v>0</v>
      </c>
      <c r="H15" s="66">
        <f t="shared" ref="H15:H34" si="1">IF(F15="","",F15-G15)</f>
        <v>5.8</v>
      </c>
      <c r="I15" s="90">
        <f t="shared" ref="I15:I34" si="2">IF(H15="","",IF(C15&lt;0.95,-(0.95-C15)*(E15*(H15/100)/(1+(H15/100)))*J$3,IF(C15&gt;1.05,(C15-1.05)*(E15*(H15/100)/(1+(H15/100)))*J$3,"No adjustment")))</f>
        <v>-792.42911153116654</v>
      </c>
      <c r="J15" s="65" t="str">
        <f>IF(C15="","",IF(C15&lt;0.95,"Rebate",IF(C15&gt;1.05,"Payment","No adjustment")))</f>
        <v>Rebate</v>
      </c>
      <c r="K15" s="43"/>
      <c r="L15" s="75"/>
    </row>
    <row r="16" spans="1:12" x14ac:dyDescent="0.25">
      <c r="A16" s="49">
        <v>45200</v>
      </c>
      <c r="B16" s="50">
        <v>1014.5</v>
      </c>
      <c r="C16" s="7">
        <f t="shared" si="0"/>
        <v>0.98260000000000003</v>
      </c>
      <c r="D16" s="56" t="s">
        <v>27</v>
      </c>
      <c r="E16" s="57">
        <v>15000</v>
      </c>
      <c r="F16" s="58">
        <v>5.8</v>
      </c>
      <c r="G16" s="58">
        <v>0</v>
      </c>
      <c r="H16" s="66">
        <f t="shared" si="1"/>
        <v>5.8</v>
      </c>
      <c r="I16" s="90" t="str">
        <f t="shared" si="2"/>
        <v>No adjustment</v>
      </c>
      <c r="J16" s="65" t="str">
        <f>IF(C16="","",IF(C16&lt;0.95,"Rebate",IF(C16&gt;1.05,"Payment","No adjustment")))</f>
        <v>No adjustment</v>
      </c>
      <c r="K16" s="43"/>
      <c r="L16" s="75"/>
    </row>
    <row r="17" spans="1:12" x14ac:dyDescent="0.25">
      <c r="A17" s="49"/>
      <c r="B17" s="50"/>
      <c r="C17" s="7" t="str">
        <f t="shared" si="0"/>
        <v/>
      </c>
      <c r="D17" s="62"/>
      <c r="E17" s="57"/>
      <c r="F17" s="58"/>
      <c r="G17" s="58"/>
      <c r="H17" s="66" t="str">
        <f t="shared" si="1"/>
        <v/>
      </c>
      <c r="I17" s="90" t="str">
        <f t="shared" si="2"/>
        <v/>
      </c>
      <c r="J17" s="65" t="str">
        <f>IF(C17="","",IF(C17&lt;0.95,"Rebate",IF(C17&gt;1.05,"Payment","No adjustment")))</f>
        <v/>
      </c>
      <c r="K17" s="42"/>
      <c r="L17" s="75"/>
    </row>
    <row r="18" spans="1:12" x14ac:dyDescent="0.25">
      <c r="A18" s="49"/>
      <c r="B18" s="50"/>
      <c r="C18" s="7"/>
      <c r="D18" s="62"/>
      <c r="E18" s="57"/>
      <c r="F18" s="58"/>
      <c r="G18" s="58"/>
      <c r="H18" s="66"/>
      <c r="I18" s="90"/>
      <c r="J18" s="67"/>
      <c r="K18" s="42"/>
      <c r="L18" s="87"/>
    </row>
    <row r="19" spans="1:12" x14ac:dyDescent="0.25">
      <c r="A19" s="49"/>
      <c r="B19" s="50"/>
      <c r="C19" s="7"/>
      <c r="D19" s="62"/>
      <c r="E19" s="57"/>
      <c r="F19" s="58"/>
      <c r="G19" s="58"/>
      <c r="H19" s="66"/>
      <c r="I19" s="90"/>
      <c r="J19" s="67"/>
      <c r="K19" s="42"/>
      <c r="L19" s="87"/>
    </row>
    <row r="20" spans="1:12" x14ac:dyDescent="0.25">
      <c r="A20" s="49"/>
      <c r="B20" s="50"/>
      <c r="C20" s="7" t="str">
        <f t="shared" si="0"/>
        <v/>
      </c>
      <c r="D20" s="62"/>
      <c r="E20" s="57"/>
      <c r="F20" s="58"/>
      <c r="G20" s="58"/>
      <c r="H20" s="66" t="str">
        <f t="shared" si="1"/>
        <v/>
      </c>
      <c r="I20" s="90" t="str">
        <f t="shared" si="2"/>
        <v/>
      </c>
      <c r="J20" s="67" t="str">
        <f t="shared" ref="J20:J34" si="3">IF(C20="","",IF(C20&lt;0.95,"Rebate",IF(C20&gt;1.05,"Payment","No adjustment")))</f>
        <v/>
      </c>
      <c r="K20" s="44"/>
      <c r="L20" s="75"/>
    </row>
    <row r="21" spans="1:12" x14ac:dyDescent="0.25">
      <c r="A21" s="49"/>
      <c r="B21" s="50"/>
      <c r="C21" s="7" t="str">
        <f t="shared" si="0"/>
        <v/>
      </c>
      <c r="D21" s="62"/>
      <c r="E21" s="57"/>
      <c r="F21" s="58"/>
      <c r="G21" s="58"/>
      <c r="H21" s="66" t="str">
        <f t="shared" si="1"/>
        <v/>
      </c>
      <c r="I21" s="90" t="str">
        <f t="shared" si="2"/>
        <v/>
      </c>
      <c r="J21" s="65" t="str">
        <f t="shared" si="3"/>
        <v/>
      </c>
      <c r="K21" s="44"/>
      <c r="L21" s="75"/>
    </row>
    <row r="22" spans="1:12" x14ac:dyDescent="0.25">
      <c r="A22" s="49"/>
      <c r="B22" s="50"/>
      <c r="C22" s="7" t="str">
        <f t="shared" si="0"/>
        <v/>
      </c>
      <c r="D22" s="62"/>
      <c r="E22" s="57"/>
      <c r="F22" s="58"/>
      <c r="G22" s="58"/>
      <c r="H22" s="66" t="str">
        <f t="shared" si="1"/>
        <v/>
      </c>
      <c r="I22" s="90" t="str">
        <f t="shared" si="2"/>
        <v/>
      </c>
      <c r="J22" s="65" t="str">
        <f t="shared" si="3"/>
        <v/>
      </c>
      <c r="K22" s="44"/>
      <c r="L22" s="75"/>
    </row>
    <row r="23" spans="1:12" x14ac:dyDescent="0.25">
      <c r="A23" s="49"/>
      <c r="B23" s="50"/>
      <c r="C23" s="7" t="str">
        <f t="shared" si="0"/>
        <v/>
      </c>
      <c r="D23" s="62"/>
      <c r="E23" s="57"/>
      <c r="F23" s="58"/>
      <c r="G23" s="58"/>
      <c r="H23" s="66" t="str">
        <f t="shared" si="1"/>
        <v/>
      </c>
      <c r="I23" s="90" t="str">
        <f t="shared" si="2"/>
        <v/>
      </c>
      <c r="J23" s="65" t="str">
        <f t="shared" si="3"/>
        <v/>
      </c>
      <c r="K23" s="44"/>
      <c r="L23" s="75"/>
    </row>
    <row r="24" spans="1:12" x14ac:dyDescent="0.25">
      <c r="A24" s="49"/>
      <c r="B24" s="50"/>
      <c r="C24" s="7" t="str">
        <f t="shared" si="0"/>
        <v/>
      </c>
      <c r="D24" s="62"/>
      <c r="E24" s="57"/>
      <c r="F24" s="58"/>
      <c r="G24" s="58"/>
      <c r="H24" s="66" t="str">
        <f t="shared" si="1"/>
        <v/>
      </c>
      <c r="I24" s="90" t="str">
        <f t="shared" si="2"/>
        <v/>
      </c>
      <c r="J24" s="65" t="str">
        <f t="shared" si="3"/>
        <v/>
      </c>
      <c r="K24" s="44"/>
      <c r="L24" s="75"/>
    </row>
    <row r="25" spans="1:12" x14ac:dyDescent="0.25">
      <c r="A25" s="49"/>
      <c r="B25" s="50"/>
      <c r="C25" s="7" t="str">
        <f t="shared" si="0"/>
        <v/>
      </c>
      <c r="D25" s="62"/>
      <c r="E25" s="57"/>
      <c r="F25" s="58"/>
      <c r="G25" s="58"/>
      <c r="H25" s="66" t="str">
        <f t="shared" si="1"/>
        <v/>
      </c>
      <c r="I25" s="90" t="str">
        <f t="shared" si="2"/>
        <v/>
      </c>
      <c r="J25" s="65" t="str">
        <f t="shared" si="3"/>
        <v/>
      </c>
      <c r="K25" s="44"/>
      <c r="L25" s="75"/>
    </row>
    <row r="26" spans="1:12" x14ac:dyDescent="0.25">
      <c r="A26" s="49"/>
      <c r="B26" s="50"/>
      <c r="C26" s="7" t="str">
        <f t="shared" si="0"/>
        <v/>
      </c>
      <c r="D26" s="62"/>
      <c r="E26" s="57"/>
      <c r="F26" s="58"/>
      <c r="G26" s="58"/>
      <c r="H26" s="66" t="str">
        <f t="shared" si="1"/>
        <v/>
      </c>
      <c r="I26" s="90" t="str">
        <f t="shared" si="2"/>
        <v/>
      </c>
      <c r="J26" s="65" t="str">
        <f t="shared" si="3"/>
        <v/>
      </c>
      <c r="K26" s="44"/>
      <c r="L26" s="75"/>
    </row>
    <row r="27" spans="1:12" x14ac:dyDescent="0.25">
      <c r="A27" s="49"/>
      <c r="B27" s="50"/>
      <c r="C27" s="7" t="str">
        <f t="shared" si="0"/>
        <v/>
      </c>
      <c r="D27" s="62"/>
      <c r="E27" s="57"/>
      <c r="F27" s="58"/>
      <c r="G27" s="58"/>
      <c r="H27" s="66" t="str">
        <f t="shared" si="1"/>
        <v/>
      </c>
      <c r="I27" s="90" t="str">
        <f t="shared" si="2"/>
        <v/>
      </c>
      <c r="J27" s="65" t="str">
        <f t="shared" si="3"/>
        <v/>
      </c>
      <c r="K27" s="44"/>
      <c r="L27" s="75"/>
    </row>
    <row r="28" spans="1:12" x14ac:dyDescent="0.25">
      <c r="A28" s="49"/>
      <c r="B28" s="50"/>
      <c r="C28" s="7" t="str">
        <f t="shared" si="0"/>
        <v/>
      </c>
      <c r="D28" s="62"/>
      <c r="E28" s="57"/>
      <c r="F28" s="58"/>
      <c r="G28" s="58"/>
      <c r="H28" s="66" t="str">
        <f t="shared" si="1"/>
        <v/>
      </c>
      <c r="I28" s="90" t="str">
        <f t="shared" si="2"/>
        <v/>
      </c>
      <c r="J28" s="65" t="str">
        <f t="shared" si="3"/>
        <v/>
      </c>
      <c r="K28" s="44"/>
      <c r="L28" s="75"/>
    </row>
    <row r="29" spans="1:12" x14ac:dyDescent="0.25">
      <c r="A29" s="49"/>
      <c r="B29" s="50"/>
      <c r="C29" s="7" t="str">
        <f t="shared" si="0"/>
        <v/>
      </c>
      <c r="D29" s="62"/>
      <c r="E29" s="57"/>
      <c r="F29" s="58"/>
      <c r="G29" s="58"/>
      <c r="H29" s="66" t="str">
        <f t="shared" si="1"/>
        <v/>
      </c>
      <c r="I29" s="90" t="str">
        <f t="shared" si="2"/>
        <v/>
      </c>
      <c r="J29" s="65" t="str">
        <f t="shared" si="3"/>
        <v/>
      </c>
      <c r="K29" s="44"/>
      <c r="L29" s="75"/>
    </row>
    <row r="30" spans="1:12" x14ac:dyDescent="0.25">
      <c r="A30" s="49"/>
      <c r="B30" s="50"/>
      <c r="C30" s="7" t="str">
        <f t="shared" si="0"/>
        <v/>
      </c>
      <c r="D30" s="62"/>
      <c r="E30" s="57"/>
      <c r="F30" s="58"/>
      <c r="G30" s="58"/>
      <c r="H30" s="66" t="str">
        <f t="shared" si="1"/>
        <v/>
      </c>
      <c r="I30" s="90" t="str">
        <f t="shared" si="2"/>
        <v/>
      </c>
      <c r="J30" s="65" t="str">
        <f t="shared" si="3"/>
        <v/>
      </c>
      <c r="K30" s="44"/>
      <c r="L30" s="75"/>
    </row>
    <row r="31" spans="1:12" x14ac:dyDescent="0.25">
      <c r="A31" s="49"/>
      <c r="B31" s="50"/>
      <c r="C31" s="7" t="str">
        <f t="shared" si="0"/>
        <v/>
      </c>
      <c r="D31" s="62"/>
      <c r="E31" s="57"/>
      <c r="F31" s="58"/>
      <c r="G31" s="58"/>
      <c r="H31" s="66" t="str">
        <f t="shared" si="1"/>
        <v/>
      </c>
      <c r="I31" s="90" t="str">
        <f t="shared" si="2"/>
        <v/>
      </c>
      <c r="J31" s="65" t="str">
        <f t="shared" si="3"/>
        <v/>
      </c>
      <c r="K31" s="44"/>
      <c r="L31" s="75"/>
    </row>
    <row r="32" spans="1:12" x14ac:dyDescent="0.25">
      <c r="A32" s="49"/>
      <c r="B32" s="50"/>
      <c r="C32" s="7" t="str">
        <f t="shared" si="0"/>
        <v/>
      </c>
      <c r="D32" s="62"/>
      <c r="E32" s="57"/>
      <c r="F32" s="58"/>
      <c r="G32" s="58"/>
      <c r="H32" s="66" t="str">
        <f t="shared" si="1"/>
        <v/>
      </c>
      <c r="I32" s="90" t="str">
        <f t="shared" si="2"/>
        <v/>
      </c>
      <c r="J32" s="65" t="str">
        <f t="shared" si="3"/>
        <v/>
      </c>
      <c r="K32" s="44"/>
      <c r="L32" s="75"/>
    </row>
    <row r="33" spans="1:13" x14ac:dyDescent="0.25">
      <c r="A33" s="49"/>
      <c r="B33" s="50"/>
      <c r="C33" s="7" t="str">
        <f t="shared" si="0"/>
        <v/>
      </c>
      <c r="D33" s="62"/>
      <c r="E33" s="57"/>
      <c r="F33" s="58"/>
      <c r="G33" s="58"/>
      <c r="H33" s="66" t="str">
        <f t="shared" si="1"/>
        <v/>
      </c>
      <c r="I33" s="90" t="str">
        <f t="shared" si="2"/>
        <v/>
      </c>
      <c r="J33" s="65" t="str">
        <f t="shared" si="3"/>
        <v/>
      </c>
      <c r="K33" s="44"/>
      <c r="L33" s="75"/>
    </row>
    <row r="34" spans="1:13" x14ac:dyDescent="0.25">
      <c r="A34" s="51"/>
      <c r="B34" s="52"/>
      <c r="C34" s="8" t="str">
        <f t="shared" si="0"/>
        <v/>
      </c>
      <c r="D34" s="63"/>
      <c r="E34" s="59"/>
      <c r="F34" s="60"/>
      <c r="G34" s="60"/>
      <c r="H34" s="66" t="str">
        <f t="shared" si="1"/>
        <v/>
      </c>
      <c r="I34" s="91" t="str">
        <f t="shared" si="2"/>
        <v/>
      </c>
      <c r="J34" s="68" t="str">
        <f t="shared" si="3"/>
        <v/>
      </c>
      <c r="K34" s="45"/>
      <c r="L34" s="75"/>
    </row>
    <row r="35" spans="1:13" x14ac:dyDescent="0.25">
      <c r="A35" s="75"/>
      <c r="B35" s="75"/>
      <c r="C35" s="75"/>
      <c r="D35" s="75"/>
      <c r="E35" s="46">
        <f>SUM(E14:E34)</f>
        <v>30000</v>
      </c>
      <c r="F35" s="46" t="s">
        <v>11</v>
      </c>
      <c r="G35" s="46" t="s">
        <v>11</v>
      </c>
      <c r="H35" s="46" t="s">
        <v>11</v>
      </c>
      <c r="I35" s="92">
        <f>SUM(I14:I34)</f>
        <v>2808.9704099999321</v>
      </c>
      <c r="J35" s="75"/>
      <c r="K35" s="75"/>
      <c r="L35" s="75"/>
    </row>
    <row r="36" spans="1:13" x14ac:dyDescent="0.25">
      <c r="A36" s="76" t="s">
        <v>12</v>
      </c>
      <c r="B36" s="76"/>
      <c r="C36" s="76"/>
      <c r="D36" s="76"/>
      <c r="E36" s="76"/>
      <c r="F36" s="82" t="s">
        <v>13</v>
      </c>
      <c r="G36" s="19"/>
      <c r="H36" s="75"/>
      <c r="I36" s="76"/>
      <c r="J36" s="76"/>
      <c r="K36" s="76"/>
      <c r="L36" s="75"/>
    </row>
    <row r="37" spans="1:13" x14ac:dyDescent="0.25">
      <c r="A37" s="84" t="s">
        <v>41</v>
      </c>
      <c r="B37" s="84"/>
      <c r="C37" s="84"/>
      <c r="D37" s="84"/>
      <c r="E37" s="84"/>
      <c r="F37" s="82"/>
      <c r="G37" s="19"/>
      <c r="H37" s="83"/>
      <c r="I37" s="84"/>
      <c r="J37" s="84"/>
      <c r="K37" s="84"/>
      <c r="L37" s="83"/>
    </row>
    <row r="38" spans="1:13" ht="18.75" x14ac:dyDescent="0.35">
      <c r="A38" s="26" t="s">
        <v>37</v>
      </c>
      <c r="B38" s="74"/>
      <c r="C38" s="74"/>
      <c r="D38" s="74"/>
      <c r="E38" s="74"/>
      <c r="F38" s="74"/>
      <c r="G38" s="19"/>
      <c r="H38" s="75"/>
      <c r="I38" s="76"/>
      <c r="J38" s="76"/>
      <c r="K38" s="76"/>
      <c r="L38" s="75"/>
    </row>
    <row r="39" spans="1:13" s="1" customFormat="1" x14ac:dyDescent="0.25">
      <c r="A39" s="104" t="s">
        <v>34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75"/>
    </row>
    <row r="40" spans="1:13" x14ac:dyDescent="0.25">
      <c r="A40" s="75" t="s">
        <v>14</v>
      </c>
      <c r="B40" s="75"/>
      <c r="C40" s="20"/>
      <c r="D40" s="20"/>
      <c r="E40" s="20"/>
      <c r="F40" s="20"/>
      <c r="G40" s="75"/>
      <c r="H40" s="75"/>
      <c r="L40" s="75"/>
    </row>
    <row r="41" spans="1:13" x14ac:dyDescent="0.25">
      <c r="A41" s="76" t="s">
        <v>15</v>
      </c>
      <c r="C41" s="76"/>
      <c r="D41" s="76"/>
      <c r="E41" s="76"/>
      <c r="F41" s="76"/>
      <c r="G41" s="76"/>
      <c r="H41" s="76"/>
      <c r="L41" s="26"/>
      <c r="M41" s="26"/>
    </row>
    <row r="42" spans="1:13" x14ac:dyDescent="0.25">
      <c r="A42" s="26" t="s">
        <v>16</v>
      </c>
      <c r="C42" s="86"/>
      <c r="D42" s="86"/>
      <c r="E42" s="86"/>
      <c r="F42" s="86"/>
      <c r="G42" s="86"/>
      <c r="H42" s="86"/>
      <c r="K42" s="26"/>
      <c r="L42" s="26"/>
      <c r="M42" s="26"/>
    </row>
    <row r="43" spans="1:13" x14ac:dyDescent="0.25">
      <c r="A43" s="75" t="s">
        <v>17</v>
      </c>
      <c r="J43" s="74"/>
      <c r="L43" s="75"/>
    </row>
    <row r="44" spans="1:13" x14ac:dyDescent="0.25">
      <c r="A44" s="26" t="s">
        <v>18</v>
      </c>
    </row>
    <row r="45" spans="1:13" x14ac:dyDescent="0.25">
      <c r="B45" s="105"/>
      <c r="C45" s="105"/>
      <c r="D45" s="105"/>
      <c r="E45" s="105"/>
      <c r="F45" s="105"/>
      <c r="G45" s="105"/>
      <c r="H45" s="105"/>
    </row>
  </sheetData>
  <sheetProtection selectLockedCells="1"/>
  <mergeCells count="19">
    <mergeCell ref="B45:H45"/>
    <mergeCell ref="A9:C9"/>
    <mergeCell ref="I9:J9"/>
    <mergeCell ref="A10:C10"/>
    <mergeCell ref="I10:J10"/>
    <mergeCell ref="A39:K39"/>
    <mergeCell ref="A8:C8"/>
    <mergeCell ref="I8:J8"/>
    <mergeCell ref="C1:E2"/>
    <mergeCell ref="F1:I1"/>
    <mergeCell ref="J1:K2"/>
    <mergeCell ref="G2:I2"/>
    <mergeCell ref="C3:I3"/>
    <mergeCell ref="F4:J4"/>
    <mergeCell ref="A5:K5"/>
    <mergeCell ref="A6:C6"/>
    <mergeCell ref="H6:K6"/>
    <mergeCell ref="A7:C7"/>
    <mergeCell ref="I7:J7"/>
  </mergeCells>
  <hyperlinks>
    <hyperlink ref="F36" r:id="rId1" xr:uid="{49E3EE68-98A1-49A9-A6DF-869E73F65639}"/>
  </hyperlinks>
  <pageMargins left="0.47244094488188981" right="0.43307086614173229" top="0.74803149606299213" bottom="0.59055118110236227" header="0.31496062992125984" footer="0.19685039370078741"/>
  <pageSetup scale="75" orientation="landscape" r:id="rId2"/>
  <headerFooter>
    <oddFooter xml:space="preserve">&amp;L&amp;"Calibri,Regular"&amp;10&amp;K000000
December 2023
&amp;C&amp;10Page &amp;P of &amp;N
&amp;R&amp;10
AppendixA.26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DOCID-1401110945-1901</_dlc_DocId>
    <_dlc_DocIdUrl xmlns="ab026814-f547-4728-b6ee-4d85c9fef7e4">
      <Url>https://share.tbfsp.gov.ab.ca/CPE/OutreachWebTeams/_layouts/15/DocIdRedir.aspx?ID=DOCID-1401110945-1901</Url>
      <Description>DOCID-1401110945-1901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6BB7E78-0152-4073-B592-CDE6D675D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3F0C8E-36B9-4DA7-B11F-5E5103070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E373D8-1B34-4C13-A982-52EA29A1139C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ab026814-f547-4728-b6ee-4d85c9fef7e4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E7300640-77AC-4DAE-B1E5-AF0223BCCA5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 Fuel Adjustment</vt:lpstr>
      <vt:lpstr>AC Fuel Adjustment (sample)</vt:lpstr>
      <vt:lpstr>'AC Fuel Adjustment'!Print_Area</vt:lpstr>
      <vt:lpstr>'AC Fuel Adjustment (sample)'!Print_Area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A.26 Asphalt Cement Cost Adjustment</dc:title>
  <dc:subject>Asphalt Cement Cost Adjustment</dc:subject>
  <dc:creator>Transportation and Economic Corridors</dc:creator>
  <cp:keywords>Security Classification:Public</cp:keywords>
  <cp:lastModifiedBy>Glenda Kuziemsky</cp:lastModifiedBy>
  <cp:lastPrinted>2023-12-20T18:08:00Z</cp:lastPrinted>
  <dcterms:created xsi:type="dcterms:W3CDTF">2013-03-08T20:53:52Z</dcterms:created>
  <dcterms:modified xsi:type="dcterms:W3CDTF">2024-01-25T20:20:33Z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0304e54a-1a4c-47da-a43e-16a94a46ba25</vt:lpwstr>
  </property>
  <property fmtid="{D5CDD505-2E9C-101B-9397-08002B2CF9AE}" pid="4" name="MSIP_Label_abf2ea38-542c-4b75-bd7d-582ec36a519f_Enabled">
    <vt:lpwstr>true</vt:lpwstr>
  </property>
  <property fmtid="{D5CDD505-2E9C-101B-9397-08002B2CF9AE}" pid="5" name="MSIP_Label_abf2ea38-542c-4b75-bd7d-582ec36a519f_SetDate">
    <vt:lpwstr>2023-10-06T16:50:51Z</vt:lpwstr>
  </property>
  <property fmtid="{D5CDD505-2E9C-101B-9397-08002B2CF9AE}" pid="6" name="MSIP_Label_abf2ea38-542c-4b75-bd7d-582ec36a519f_Method">
    <vt:lpwstr>Standard</vt:lpwstr>
  </property>
  <property fmtid="{D5CDD505-2E9C-101B-9397-08002B2CF9AE}" pid="7" name="MSIP_Label_abf2ea38-542c-4b75-bd7d-582ec36a519f_Name">
    <vt:lpwstr>Protected A</vt:lpwstr>
  </property>
  <property fmtid="{D5CDD505-2E9C-101B-9397-08002B2CF9AE}" pid="8" name="MSIP_Label_abf2ea38-542c-4b75-bd7d-582ec36a519f_SiteId">
    <vt:lpwstr>2bb51c06-af9b-42c5-8bf5-3c3b7b10850b</vt:lpwstr>
  </property>
  <property fmtid="{D5CDD505-2E9C-101B-9397-08002B2CF9AE}" pid="9" name="MSIP_Label_abf2ea38-542c-4b75-bd7d-582ec36a519f_ActionId">
    <vt:lpwstr>eede0ed3-f5c7-4d38-af36-13ca9cacf7e9</vt:lpwstr>
  </property>
  <property fmtid="{D5CDD505-2E9C-101B-9397-08002B2CF9AE}" pid="10" name="MSIP_Label_abf2ea38-542c-4b75-bd7d-582ec36a519f_ContentBits">
    <vt:lpwstr>2</vt:lpwstr>
  </property>
</Properties>
</file>