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MSD_MCS\02160_Trng_&amp;_Dev_Gen\T02_Tax_Rate_Bylaw_Seminar\2024 tax rate bylaw webinar\"/>
    </mc:Choice>
  </mc:AlternateContent>
  <bookViews>
    <workbookView xWindow="26280" yWindow="1440" windowWidth="23580" windowHeight="14310"/>
  </bookViews>
  <sheets>
    <sheet name="TRBylaw Case Study" sheetId="24" r:id="rId1"/>
    <sheet name="Check" sheetId="25" r:id="rId2"/>
    <sheet name="Allocations" sheetId="17" r:id="rId3"/>
    <sheet name="TRBylaw Template Blank" sheetId="23" r:id="rId4"/>
  </sheets>
  <definedNames>
    <definedName name="OLE_LINK1" localSheetId="0">'TRBylaw Case Study'!$A$122</definedName>
    <definedName name="OLE_LINK1" localSheetId="3">'TRBylaw Template Blank'!$A$89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24" l="1"/>
  <c r="E75" i="24"/>
  <c r="E74" i="24"/>
  <c r="E73" i="24"/>
  <c r="D54" i="24"/>
  <c r="G15" i="24"/>
  <c r="C7" i="25" l="1"/>
  <c r="E69" i="23" l="1"/>
  <c r="E70" i="23"/>
  <c r="C16" i="25"/>
  <c r="F11" i="25"/>
  <c r="F6" i="25"/>
  <c r="E4" i="25"/>
  <c r="C15" i="25"/>
  <c r="C14" i="25"/>
  <c r="C18" i="25" l="1"/>
  <c r="F13" i="25"/>
  <c r="F16" i="25" s="1"/>
  <c r="F75" i="24"/>
  <c r="F92" i="24" l="1"/>
  <c r="E98" i="24" l="1"/>
  <c r="F97" i="24"/>
  <c r="E97" i="24" s="1"/>
  <c r="E94" i="24"/>
  <c r="F93" i="24"/>
  <c r="E93" i="24"/>
  <c r="E92" i="24"/>
  <c r="F76" i="24"/>
  <c r="F74" i="24"/>
  <c r="D60" i="24"/>
  <c r="D40" i="24"/>
  <c r="G17" i="24"/>
  <c r="G28" i="24" s="1"/>
  <c r="D2" i="17" l="1"/>
  <c r="G93" i="24"/>
  <c r="E95" i="24"/>
  <c r="F73" i="24"/>
  <c r="E75" i="23"/>
  <c r="F74" i="23"/>
  <c r="E74" i="23" s="1"/>
  <c r="E71" i="23"/>
  <c r="F70" i="23"/>
  <c r="F65" i="23"/>
  <c r="F64" i="23"/>
  <c r="F63" i="23"/>
  <c r="D52" i="23"/>
  <c r="D34" i="23"/>
  <c r="G15" i="23"/>
  <c r="G26" i="23" s="1"/>
  <c r="G76" i="24" l="1"/>
  <c r="F89" i="24" s="1"/>
  <c r="G73" i="24"/>
  <c r="C85" i="24" s="1"/>
  <c r="G74" i="24"/>
  <c r="G75" i="24"/>
  <c r="C86" i="24" s="1"/>
  <c r="G70" i="23"/>
  <c r="F62" i="23"/>
  <c r="F69" i="23" s="1"/>
  <c r="F72" i="23" s="1"/>
  <c r="G71" i="23" s="1"/>
  <c r="F77" i="24"/>
  <c r="F98" i="24" s="1"/>
  <c r="G98" i="24" s="1"/>
  <c r="G64" i="23"/>
  <c r="G63" i="23"/>
  <c r="G65" i="23"/>
  <c r="E72" i="23"/>
  <c r="F90" i="24" l="1"/>
  <c r="G89" i="24" s="1"/>
  <c r="E77" i="24"/>
  <c r="F66" i="23"/>
  <c r="F75" i="23" s="1"/>
  <c r="G75" i="23" s="1"/>
  <c r="G69" i="23"/>
  <c r="F95" i="24"/>
  <c r="G94" i="24" s="1"/>
  <c r="G92" i="24"/>
  <c r="C87" i="24"/>
  <c r="E66" i="23"/>
  <c r="G62" i="23"/>
  <c r="E76" i="17" l="1"/>
</calcChain>
</file>

<file path=xl/sharedStrings.xml><?xml version="1.0" encoding="utf-8"?>
<sst xmlns="http://schemas.openxmlformats.org/spreadsheetml/2006/main" count="174" uniqueCount="94">
  <si>
    <t>Residential</t>
  </si>
  <si>
    <t>Non-Residential</t>
  </si>
  <si>
    <t>Non-residential</t>
  </si>
  <si>
    <t>Designated Industrial Property</t>
  </si>
  <si>
    <t>Seniors Foundation</t>
  </si>
  <si>
    <t>Non-Residential Small Business</t>
  </si>
  <si>
    <t>Machinery and Equipment</t>
  </si>
  <si>
    <t>Total Assessment</t>
  </si>
  <si>
    <t>Assessment</t>
  </si>
  <si>
    <t>General Municipal</t>
  </si>
  <si>
    <t>Tax Levy</t>
  </si>
  <si>
    <t>Tax Collection Composition</t>
  </si>
  <si>
    <t>Non-residential breakdown</t>
  </si>
  <si>
    <t>Non-residential Small Business</t>
  </si>
  <si>
    <t>Town of New Sampleford</t>
  </si>
  <si>
    <t>20X5 Property Tax Bylaw No. 20X5-XXX</t>
  </si>
  <si>
    <t>A BYLAW TO AUTHORIZE THE RATES OF TAXATION TO BE LEVIED AGAINST ASSESSABLE PROPERTY WITHIN THE TOWN OF NEW SAMPLEFORD FOR THE 20X5 TAXATION YEAR.</t>
  </si>
  <si>
    <t>WHEREAS, the requisitions are:</t>
  </si>
  <si>
    <t>WHEREAS, the Town of New Sampleford has prepared and adopted detailed estimates of municipal revenue, expenses and expenditures as required, at the council meeting held on December 31, 20X4</t>
  </si>
  <si>
    <r>
      <t>-</t>
    </r>
    <r>
      <rPr>
        <sz val="11"/>
        <color theme="1"/>
        <rFont val="Times New Roman"/>
        <family val="1"/>
      </rPr>
      <t xml:space="preserve">       </t>
    </r>
    <r>
      <rPr>
        <sz val="11"/>
        <color theme="1"/>
        <rFont val="Arial"/>
        <family val="2"/>
      </rPr>
      <t>Residential &amp; Farm land</t>
    </r>
  </si>
  <si>
    <r>
      <t>-</t>
    </r>
    <r>
      <rPr>
        <sz val="11"/>
        <color theme="1"/>
        <rFont val="Times New Roman"/>
        <family val="1"/>
      </rPr>
      <t xml:space="preserve">       </t>
    </r>
  </si>
  <si>
    <t>1.  That the Chief Administrative Officer is hereby authorized to levy the following rates of taxation on the assessed value of all property as shown on the assessment roll of the Town of New Sampleford:</t>
  </si>
  <si>
    <t>Tax Rate</t>
  </si>
  <si>
    <t>Non-Residential-Small Business Property</t>
  </si>
  <si>
    <r>
      <t>WHEREAS</t>
    </r>
    <r>
      <rPr>
        <sz val="11"/>
        <color theme="1"/>
        <rFont val="Arial"/>
        <family val="2"/>
      </rPr>
      <t>, the assessed value of all property in the Town of New Sampleford as shown on the assessment roll is:</t>
    </r>
  </si>
  <si>
    <r>
      <t xml:space="preserve">NOW THEREFORE under the authority of the </t>
    </r>
    <r>
      <rPr>
        <i/>
        <sz val="11"/>
        <color theme="1"/>
        <rFont val="Arial"/>
        <family val="2"/>
      </rPr>
      <t>Municipal Government Act</t>
    </r>
    <r>
      <rPr>
        <sz val="11"/>
        <color theme="1"/>
        <rFont val="Arial"/>
        <family val="2"/>
      </rPr>
      <t>, the Council of the Town of New Sampleford, in the Province of Alberta, enacts as follows:</t>
    </r>
  </si>
  <si>
    <t>2.  That the minimum amount payable per parcel as property tax for general municipal purposes shall be $500.00</t>
  </si>
  <si>
    <t>3.  That this bylaw shall take effect on the date of the third and final reading.</t>
  </si>
  <si>
    <t>READ a first time on this ___ day of __________, 20X5.</t>
  </si>
  <si>
    <t>READ a second time on this ___ day of __________, 20X5.</t>
  </si>
  <si>
    <t xml:space="preserve">Given UNAMIMOUS consent to go to third reading on this ______ day of ______, 20X5. </t>
  </si>
  <si>
    <t>READ a third and final time on this ___ day of __________, 20X5.</t>
  </si>
  <si>
    <t>Signed this ___ day of __________, 20X5.</t>
  </si>
  <si>
    <t>____________________________</t>
  </si>
  <si>
    <t>Chief Elected Official</t>
  </si>
  <si>
    <t>Chief Administrative Officer</t>
  </si>
  <si>
    <t>Totals:</t>
  </si>
  <si>
    <r>
      <t xml:space="preserve">THEREFORE </t>
    </r>
    <r>
      <rPr>
        <sz val="11"/>
        <color theme="1"/>
        <rFont val="Arial"/>
        <family val="2"/>
      </rPr>
      <t>the total amount to be raised by general municipal taxation is</t>
    </r>
    <r>
      <rPr>
        <b/>
        <sz val="11"/>
        <color theme="1"/>
        <rFont val="Arial"/>
        <family val="2"/>
      </rPr>
      <t xml:space="preserve"> </t>
    </r>
  </si>
  <si>
    <r>
      <t xml:space="preserve">WHEREAS, </t>
    </r>
    <r>
      <rPr>
        <sz val="11"/>
        <color theme="1"/>
        <rFont val="Arial"/>
        <family val="2"/>
      </rPr>
      <t>the estimated municipal revenues from all sources other than property taxation</t>
    </r>
  </si>
  <si>
    <t xml:space="preserve"> The balance of $___________ is to be raised by general municipal property taxation</t>
  </si>
  <si>
    <r>
      <t xml:space="preserve">WHEREAS, </t>
    </r>
    <r>
      <rPr>
        <sz val="11"/>
        <color theme="1"/>
        <rFont val="Arial"/>
        <family val="2"/>
      </rPr>
      <t>the estimated municipal expenses (excluding non-cash items) set out in the annual budget for the Town of New Sampleford for 20X5</t>
    </r>
  </si>
  <si>
    <r>
      <t xml:space="preserve">WHEREAS, </t>
    </r>
    <r>
      <rPr>
        <sz val="11"/>
        <color theme="1"/>
        <rFont val="Arial"/>
        <family val="2"/>
      </rPr>
      <t>the estimated amount required to repay principal debt to be raised by general municipal taxation is</t>
    </r>
  </si>
  <si>
    <r>
      <t xml:space="preserve">WHEREAS, </t>
    </r>
    <r>
      <rPr>
        <sz val="11"/>
        <color theme="1"/>
        <rFont val="Arial"/>
        <family val="2"/>
      </rPr>
      <t>the estimated amount required for current year capital expenditures to be raised by general municipal taxation is</t>
    </r>
  </si>
  <si>
    <t>Non-Residential and Machinery &amp; Equipment</t>
  </si>
  <si>
    <r>
      <t>WHEREAS</t>
    </r>
    <r>
      <rPr>
        <sz val="11"/>
        <color theme="1"/>
        <rFont val="Arial"/>
        <family val="2"/>
      </rPr>
      <t xml:space="preserve">, the council is authorized to sub-classify assessed property, and to establish different rates of taxation in respect to each sub-class of property, subject to the </t>
    </r>
    <r>
      <rPr>
        <i/>
        <sz val="11"/>
        <color theme="1"/>
        <rFont val="Arial"/>
        <family val="2"/>
      </rPr>
      <t>Municipal Government Act</t>
    </r>
    <r>
      <rPr>
        <sz val="11"/>
        <color theme="1"/>
        <rFont val="Arial"/>
        <family val="2"/>
      </rPr>
      <t>, Chapter M-26, Revised Statues of Alberta, 2000</t>
    </r>
  </si>
  <si>
    <r>
      <t xml:space="preserve">WHEREAS, </t>
    </r>
    <r>
      <rPr>
        <sz val="11"/>
        <color theme="1"/>
        <rFont val="Arial"/>
        <family val="2"/>
      </rPr>
      <t>the estimated amount required for transfers to capital reserves to be raised by municipal taxation is</t>
    </r>
  </si>
  <si>
    <t>Totals</t>
  </si>
  <si>
    <t>Total amount to be raised by general municipal taxation is</t>
  </si>
  <si>
    <t>Allowance for Non-Collectable taxes</t>
  </si>
  <si>
    <t>Residential Sub Class</t>
  </si>
  <si>
    <t>Residential breakdown</t>
  </si>
  <si>
    <t>Alberta School Foundation Fund (ASFF)</t>
  </si>
  <si>
    <t>Residential &amp; Farmland</t>
  </si>
  <si>
    <t xml:space="preserve">          Residential &amp; Farmland</t>
  </si>
  <si>
    <t xml:space="preserve">          Non-residential</t>
  </si>
  <si>
    <t xml:space="preserve">          Allowance for uncollected taxes</t>
  </si>
  <si>
    <t>Under Levy</t>
  </si>
  <si>
    <t>Tip (9b) Check (s. 358.1)</t>
  </si>
  <si>
    <t>Lowest residential rate &gt;&gt;</t>
  </si>
  <si>
    <t>Highest non-residential rate &gt;&gt;</t>
  </si>
  <si>
    <t>Non-residential rate</t>
  </si>
  <si>
    <t>Must be less than 5.0 &gt;&gt;</t>
  </si>
  <si>
    <t>Designated Industrial Property (DIP)</t>
  </si>
  <si>
    <t>--</t>
  </si>
  <si>
    <t>Non-residential Small Business rate</t>
  </si>
  <si>
    <t>See Tip (4) &gt;</t>
  </si>
  <si>
    <t>See Tip (3) &gt;</t>
  </si>
  <si>
    <t>Residential Sub Class…Delete if none</t>
  </si>
  <si>
    <t>Non-Residential Sub Class…Delete if none</t>
  </si>
  <si>
    <t xml:space="preserve">               Under/Over Levy…Delete if none</t>
  </si>
  <si>
    <t>Tip (11b)</t>
  </si>
  <si>
    <t>See Tip (12)</t>
  </si>
  <si>
    <t>Revenue</t>
  </si>
  <si>
    <t>Net Municipal Revenue</t>
  </si>
  <si>
    <t>Total Revenue</t>
  </si>
  <si>
    <t>Expenses</t>
  </si>
  <si>
    <t>Total Expenses</t>
  </si>
  <si>
    <t>Depreciation</t>
  </si>
  <si>
    <t>Subtrat Depreciation</t>
  </si>
  <si>
    <t>Operating Revenue</t>
  </si>
  <si>
    <t>Requiments from Muni Tax</t>
  </si>
  <si>
    <t>Operating Budget Summary</t>
  </si>
  <si>
    <t>Capital Budget Summary</t>
  </si>
  <si>
    <t>Subtract Expenses</t>
  </si>
  <si>
    <t xml:space="preserve">Capital Revenue </t>
  </si>
  <si>
    <t>Requirements from Muni Tax</t>
  </si>
  <si>
    <t>Debt PPL Repayments</t>
  </si>
  <si>
    <t>Capital Reserves outflow</t>
  </si>
  <si>
    <t>Total Add. Requirements</t>
  </si>
  <si>
    <t xml:space="preserve">Total needed to be raised </t>
  </si>
  <si>
    <t>by Muni Taxation</t>
  </si>
  <si>
    <t>Capital Revenue</t>
  </si>
  <si>
    <t>Other Revenues</t>
  </si>
  <si>
    <t>Subtract Total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</si>
</sst>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quot;$&quot;#,##0"/>
    <numFmt numFmtId="165" formatCode="0.0"/>
  </numFmts>
  <fonts count="13"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color theme="1"/>
      <name val="Times New Roman"/>
      <family val="1"/>
    </font>
    <font>
      <i/>
      <sz val="11"/>
      <color theme="1"/>
      <name val="Arial"/>
      <family val="2"/>
    </font>
    <font>
      <i/>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i/>
      <sz val="8"/>
      <color theme="1"/>
      <name val="Arial"/>
      <family val="2"/>
    </font>
    <font>
      <i/>
      <sz val="8"/>
      <color theme="1"/>
      <name val="Calibri"/>
      <family val="2"/>
      <scheme val="minor"/>
    </font>
    <font>
      <u/>
      <sz val="11"/>
      <color theme="1"/>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7"/>
        <bgColor indexed="64"/>
      </patternFill>
    </fill>
    <fill>
      <patternFill patternType="solid">
        <fgColor theme="8" tint="-0.249977111117893"/>
        <bgColor indexed="64"/>
      </patternFill>
    </fill>
    <fill>
      <patternFill patternType="solid">
        <fgColor theme="6" tint="-0.249977111117893"/>
        <bgColor indexed="64"/>
      </patternFill>
    </fill>
  </fills>
  <borders count="1">
    <border>
      <left/>
      <right/>
      <top/>
      <bottom/>
      <diagonal/>
    </border>
  </borders>
  <cellStyleXfs count="1">
    <xf numFmtId="0" fontId="0" fillId="0" borderId="0"/>
  </cellStyleXfs>
  <cellXfs count="82">
    <xf numFmtId="0" fontId="0" fillId="0" borderId="0" xfId="0"/>
    <xf numFmtId="0" fontId="1" fillId="0" borderId="0" xfId="0" applyFont="1"/>
    <xf numFmtId="164" fontId="0" fillId="0" borderId="0" xfId="0" applyNumberFormat="1"/>
    <xf numFmtId="164" fontId="1" fillId="0" borderId="0" xfId="0" applyNumberFormat="1" applyFont="1"/>
    <xf numFmtId="0" fontId="3" fillId="0" borderId="0" xfId="0" applyFont="1" applyAlignment="1">
      <alignment vertical="center"/>
    </xf>
    <xf numFmtId="0" fontId="0" fillId="0" borderId="0" xfId="0" applyFont="1"/>
    <xf numFmtId="0" fontId="3" fillId="0" borderId="0" xfId="0" applyFont="1" applyAlignment="1">
      <alignment horizontal="left" vertical="center" indent="8"/>
    </xf>
    <xf numFmtId="6" fontId="3" fillId="0" borderId="0" xfId="0" applyNumberFormat="1" applyFont="1" applyAlignment="1">
      <alignment horizontal="left" vertical="center" indent="8"/>
    </xf>
    <xf numFmtId="0" fontId="2" fillId="0" borderId="0" xfId="0" applyFont="1" applyAlignment="1">
      <alignment horizontal="left" vertical="center" indent="8"/>
    </xf>
    <xf numFmtId="6" fontId="3" fillId="0" borderId="0" xfId="0" applyNumberFormat="1" applyFont="1" applyAlignment="1">
      <alignment vertical="center"/>
    </xf>
    <xf numFmtId="0" fontId="1" fillId="0" borderId="0" xfId="0" applyFont="1" applyAlignment="1">
      <alignment horizontal="center"/>
    </xf>
    <xf numFmtId="0" fontId="2" fillId="0" borderId="0" xfId="0" applyFont="1" applyAlignment="1">
      <alignment vertical="center"/>
    </xf>
    <xf numFmtId="0" fontId="0" fillId="3" borderId="0" xfId="0" applyFill="1"/>
    <xf numFmtId="0" fontId="0" fillId="4" borderId="0" xfId="0" applyFill="1"/>
    <xf numFmtId="0" fontId="0" fillId="5" borderId="0" xfId="0" applyFill="1"/>
    <xf numFmtId="164" fontId="0" fillId="0" borderId="0" xfId="0" applyNumberFormat="1" applyFont="1"/>
    <xf numFmtId="164" fontId="0" fillId="6" borderId="0" xfId="0" applyNumberFormat="1" applyFont="1" applyFill="1" applyAlignment="1">
      <alignment wrapText="1"/>
    </xf>
    <xf numFmtId="164" fontId="0" fillId="2" borderId="0" xfId="0" applyNumberFormat="1" applyFont="1" applyFill="1"/>
    <xf numFmtId="164" fontId="0" fillId="2" borderId="0" xfId="0" applyNumberFormat="1" applyFont="1" applyFill="1" applyAlignment="1">
      <alignment wrapText="1"/>
    </xf>
    <xf numFmtId="164" fontId="0" fillId="7" borderId="0" xfId="0" applyNumberFormat="1" applyFont="1" applyFill="1"/>
    <xf numFmtId="6" fontId="2" fillId="0" borderId="0" xfId="0" applyNumberFormat="1" applyFont="1" applyAlignment="1">
      <alignment vertical="center"/>
    </xf>
    <xf numFmtId="164" fontId="3" fillId="0" borderId="0" xfId="0" applyNumberFormat="1" applyFont="1"/>
    <xf numFmtId="164" fontId="3" fillId="2" borderId="0" xfId="0" applyNumberFormat="1" applyFont="1" applyFill="1" applyAlignment="1">
      <alignment wrapText="1"/>
    </xf>
    <xf numFmtId="164" fontId="1" fillId="0" borderId="0" xfId="0" applyNumberFormat="1" applyFont="1" applyAlignment="1"/>
    <xf numFmtId="164" fontId="1" fillId="8" borderId="0" xfId="0" applyNumberFormat="1" applyFont="1" applyFill="1"/>
    <xf numFmtId="0" fontId="1" fillId="8" borderId="0" xfId="0" applyFont="1" applyFill="1"/>
    <xf numFmtId="0" fontId="0" fillId="0" borderId="0" xfId="0" applyFont="1" applyAlignment="1"/>
    <xf numFmtId="0" fontId="0" fillId="0" borderId="0" xfId="0" applyFont="1" applyAlignment="1">
      <alignment wrapText="1"/>
    </xf>
    <xf numFmtId="0" fontId="3" fillId="0" borderId="0" xfId="0" applyFont="1" applyAlignment="1"/>
    <xf numFmtId="0" fontId="0" fillId="10" borderId="0" xfId="0" applyFill="1"/>
    <xf numFmtId="164" fontId="0" fillId="0" borderId="0" xfId="0" applyNumberFormat="1" applyFont="1" applyAlignment="1">
      <alignment wrapText="1"/>
    </xf>
    <xf numFmtId="0" fontId="6" fillId="0" borderId="0" xfId="0" applyFont="1"/>
    <xf numFmtId="0" fontId="0" fillId="11" borderId="0" xfId="0" applyFill="1"/>
    <xf numFmtId="164" fontId="0" fillId="2" borderId="0" xfId="0" applyNumberFormat="1" applyFont="1" applyFill="1" applyAlignment="1">
      <alignment horizontal="right"/>
    </xf>
    <xf numFmtId="164" fontId="0" fillId="0" borderId="0" xfId="0" applyNumberFormat="1" applyFont="1" applyAlignment="1">
      <alignment horizontal="right"/>
    </xf>
    <xf numFmtId="164" fontId="1" fillId="0" borderId="0" xfId="0" applyNumberFormat="1" applyFont="1" applyAlignment="1">
      <alignment horizontal="right"/>
    </xf>
    <xf numFmtId="164" fontId="3" fillId="7" borderId="0" xfId="0" applyNumberFormat="1" applyFont="1" applyFill="1" applyAlignment="1">
      <alignment horizontal="right" wrapText="1"/>
    </xf>
    <xf numFmtId="164" fontId="0" fillId="12" borderId="0" xfId="0" applyNumberFormat="1" applyFont="1" applyFill="1"/>
    <xf numFmtId="164" fontId="1" fillId="9" borderId="0" xfId="0" applyNumberFormat="1" applyFont="1" applyFill="1"/>
    <xf numFmtId="6" fontId="3" fillId="0" borderId="0" xfId="0" applyNumberFormat="1" applyFont="1" applyAlignment="1">
      <alignment horizontal="left" vertical="center"/>
    </xf>
    <xf numFmtId="6" fontId="3" fillId="0" borderId="0" xfId="0" applyNumberFormat="1" applyFont="1" applyAlignment="1">
      <alignment horizontal="center" vertical="center"/>
    </xf>
    <xf numFmtId="0" fontId="7" fillId="11" borderId="0" xfId="0" applyFont="1" applyFill="1"/>
    <xf numFmtId="0" fontId="8" fillId="11" borderId="0" xfId="0" applyFont="1" applyFill="1"/>
    <xf numFmtId="0" fontId="0" fillId="13" borderId="0" xfId="0" applyFont="1" applyFill="1"/>
    <xf numFmtId="0" fontId="8" fillId="11" borderId="0" xfId="0" applyFont="1" applyFill="1" applyAlignment="1">
      <alignment horizontal="right"/>
    </xf>
    <xf numFmtId="0" fontId="7" fillId="11" borderId="0" xfId="0" applyFont="1" applyFill="1" applyAlignment="1">
      <alignment horizontal="right"/>
    </xf>
    <xf numFmtId="164" fontId="0" fillId="0" borderId="0" xfId="0" quotePrefix="1" applyNumberFormat="1" applyAlignment="1">
      <alignment horizontal="center"/>
    </xf>
    <xf numFmtId="9" fontId="8" fillId="11" borderId="0" xfId="0" applyNumberFormat="1" applyFont="1" applyFill="1" applyAlignment="1">
      <alignment horizontal="center"/>
    </xf>
    <xf numFmtId="165" fontId="7" fillId="11" borderId="0" xfId="0" applyNumberFormat="1" applyFont="1" applyFill="1" applyAlignment="1">
      <alignment horizontal="center"/>
    </xf>
    <xf numFmtId="0" fontId="9" fillId="11" borderId="0" xfId="0" applyFont="1" applyFill="1" applyAlignment="1">
      <alignment horizontal="center"/>
    </xf>
    <xf numFmtId="0" fontId="7" fillId="11" borderId="0" xfId="0" applyFont="1" applyFill="1" applyAlignment="1">
      <alignment horizontal="left"/>
    </xf>
    <xf numFmtId="164" fontId="0" fillId="13" borderId="0" xfId="0" applyNumberFormat="1" applyFont="1" applyFill="1" applyAlignment="1">
      <alignment horizontal="right"/>
    </xf>
    <xf numFmtId="0" fontId="3" fillId="0" borderId="0" xfId="0" applyFont="1" applyAlignment="1">
      <alignment wrapText="1"/>
    </xf>
    <xf numFmtId="0" fontId="0" fillId="0" borderId="0" xfId="0" applyAlignment="1">
      <alignment wrapText="1"/>
    </xf>
    <xf numFmtId="0" fontId="0" fillId="0" borderId="0" xfId="0" applyAlignment="1"/>
    <xf numFmtId="0" fontId="3" fillId="0" borderId="0" xfId="0" applyFont="1" applyAlignment="1">
      <alignment vertical="center" wrapText="1"/>
    </xf>
    <xf numFmtId="0" fontId="3" fillId="0" borderId="0" xfId="0" applyFont="1" applyAlignment="1">
      <alignment vertical="center" wrapText="1"/>
    </xf>
    <xf numFmtId="0" fontId="0" fillId="0" borderId="0" xfId="0" applyAlignment="1">
      <alignment wrapText="1"/>
    </xf>
    <xf numFmtId="0" fontId="0" fillId="0" borderId="0" xfId="0" applyAlignment="1"/>
    <xf numFmtId="0" fontId="3" fillId="0" borderId="0" xfId="0" applyFont="1" applyAlignment="1">
      <alignment wrapText="1"/>
    </xf>
    <xf numFmtId="0" fontId="0" fillId="13" borderId="0" xfId="0" applyFill="1"/>
    <xf numFmtId="0" fontId="12" fillId="0" borderId="0" xfId="0" applyFont="1"/>
    <xf numFmtId="3" fontId="0" fillId="0" borderId="0" xfId="0" applyNumberFormat="1"/>
    <xf numFmtId="3" fontId="1" fillId="0" borderId="0" xfId="0" applyNumberFormat="1" applyFont="1"/>
    <xf numFmtId="0" fontId="1" fillId="14" borderId="0" xfId="0" applyFont="1" applyFill="1"/>
    <xf numFmtId="0" fontId="1" fillId="3" borderId="0" xfId="0" applyFont="1" applyFill="1"/>
    <xf numFmtId="0" fontId="2" fillId="0" borderId="0" xfId="0" applyFont="1" applyAlignment="1">
      <alignment vertical="center" wrapText="1"/>
    </xf>
    <xf numFmtId="0" fontId="0" fillId="0" borderId="0" xfId="0" applyAlignment="1"/>
    <xf numFmtId="0" fontId="2"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vertical="center" wrapText="1"/>
    </xf>
    <xf numFmtId="0" fontId="0" fillId="0" borderId="0" xfId="0" applyAlignment="1">
      <alignment wrapText="1"/>
    </xf>
    <xf numFmtId="0" fontId="3" fillId="0" borderId="0" xfId="0" applyFont="1" applyAlignment="1">
      <alignment wrapText="1"/>
    </xf>
    <xf numFmtId="0" fontId="10" fillId="0" borderId="0" xfId="0" applyFont="1" applyAlignment="1">
      <alignment wrapText="1"/>
    </xf>
    <xf numFmtId="0" fontId="11" fillId="0" borderId="0" xfId="0" applyFont="1" applyAlignment="1"/>
    <xf numFmtId="6" fontId="10" fillId="0" borderId="0" xfId="0" applyNumberFormat="1" applyFont="1" applyAlignment="1">
      <alignment horizontal="left" vertical="center"/>
    </xf>
    <xf numFmtId="0" fontId="0" fillId="0" borderId="0" xfId="0" applyAlignment="1">
      <alignment horizontal="left"/>
    </xf>
    <xf numFmtId="164" fontId="1" fillId="4" borderId="0" xfId="0" applyNumberFormat="1" applyFont="1" applyFill="1"/>
    <xf numFmtId="164" fontId="1" fillId="16" borderId="0" xfId="0" applyNumberFormat="1" applyFont="1" applyFill="1"/>
    <xf numFmtId="164" fontId="1" fillId="3" borderId="0" xfId="0" applyNumberFormat="1" applyFont="1" applyFill="1"/>
    <xf numFmtId="164" fontId="0" fillId="15" borderId="0" xfId="0" applyNumberFormat="1" applyFill="1"/>
  </cellXfs>
  <cellStyles count="1">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79132</xdr:colOff>
      <xdr:row>8</xdr:row>
      <xdr:rowOff>72536</xdr:rowOff>
    </xdr:from>
    <xdr:to>
      <xdr:col>5</xdr:col>
      <xdr:colOff>791308</xdr:colOff>
      <xdr:row>10</xdr:row>
      <xdr:rowOff>65942</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79132" y="1926736"/>
          <a:ext cx="5595326" cy="387106"/>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(1) </a:t>
          </a:r>
          <a:r>
            <a:rPr lang="en-US" sz="900" b="0" i="0" u="none" strike="noStrike" baseline="0">
              <a:solidFill>
                <a:srgbClr val="000000"/>
              </a:solidFill>
              <a:latin typeface="+mn-lt"/>
              <a:cs typeface="Arial"/>
            </a:rPr>
            <a:t>Council must adopt an operating (Sec 242) and a capital budget (Sec 245) or an annual budget (Sec 248.1) by Janaury 1 of that calendar year.</a:t>
          </a:r>
          <a:endParaRPr lang="en-US" sz="900" b="0" i="0" u="none" strike="noStrike" baseline="0">
            <a:solidFill>
              <a:srgbClr val="000000"/>
            </a:solidFill>
            <a:latin typeface="+mn-lt"/>
            <a:cs typeface="Times New Roman"/>
          </a:endParaRPr>
        </a:p>
        <a:p>
          <a:pPr algn="l" rtl="0">
            <a:defRPr sz="1000"/>
          </a:pPr>
          <a:r>
            <a:rPr lang="en-US" sz="1000" b="1" i="0" u="none" strike="noStrike" baseline="0">
              <a:solidFill>
                <a:srgbClr val="000000"/>
              </a:solidFill>
              <a:latin typeface="Arial"/>
              <a:cs typeface="Arial"/>
            </a:rPr>
            <a:t> </a:t>
          </a:r>
          <a:endParaRPr lang="en-US" sz="12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Arial"/>
              <a:cs typeface="Arial"/>
            </a:rPr>
            <a:t> </a:t>
          </a:r>
          <a:endParaRPr lang="en-US" sz="12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0</xdr:col>
      <xdr:colOff>69607</xdr:colOff>
      <xdr:row>28</xdr:row>
      <xdr:rowOff>44695</xdr:rowOff>
    </xdr:from>
    <xdr:to>
      <xdr:col>4</xdr:col>
      <xdr:colOff>512884</xdr:colOff>
      <xdr:row>30</xdr:row>
      <xdr:rowOff>73269</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69607" y="5594595"/>
          <a:ext cx="4570777" cy="39687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(2) Total Municipal Taxes Required</a:t>
          </a:r>
          <a:r>
            <a:rPr lang="en-US" sz="900" b="0" i="0" u="none" strike="noStrike" baseline="0">
              <a:solidFill>
                <a:srgbClr val="000000"/>
              </a:solidFill>
              <a:latin typeface="+mn-lt"/>
              <a:cs typeface="Arial"/>
            </a:rPr>
            <a:t> = </a:t>
          </a:r>
          <a:endParaRPr lang="en-US" sz="900" b="0" i="0" u="none" strike="noStrike" baseline="0">
            <a:solidFill>
              <a:srgbClr val="000000"/>
            </a:solidFill>
            <a:latin typeface="+mn-lt"/>
            <a:cs typeface="Times New Roman"/>
          </a:endParaRPr>
        </a:p>
        <a:p>
          <a:pPr algn="l" rtl="0">
            <a:defRPr sz="1000"/>
          </a:pPr>
          <a:r>
            <a:rPr lang="en-US" sz="900" b="0" i="0" u="none" strike="noStrike" baseline="0">
              <a:solidFill>
                <a:srgbClr val="000000"/>
              </a:solidFill>
              <a:latin typeface="+mn-lt"/>
              <a:cs typeface="Arial"/>
            </a:rPr>
            <a:t>Expenses - Revenue + debt repayments + capital expense + future capital savings</a:t>
          </a:r>
          <a:endParaRPr lang="en-US" sz="900" b="0" i="0" u="none" strike="noStrike" baseline="0">
            <a:solidFill>
              <a:srgbClr val="000000"/>
            </a:solidFill>
            <a:latin typeface="+mn-lt"/>
            <a:cs typeface="Times New Roman"/>
          </a:endParaRPr>
        </a:p>
        <a:p>
          <a:pPr algn="l" rtl="0">
            <a:defRPr sz="1000"/>
          </a:pPr>
          <a:r>
            <a:rPr lang="en-US" sz="800" b="1" i="0" u="none" strike="noStrike" baseline="0">
              <a:solidFill>
                <a:srgbClr val="000000"/>
              </a:solidFill>
              <a:latin typeface="Arial"/>
              <a:cs typeface="Arial"/>
            </a:rPr>
            <a:t> </a:t>
          </a: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Arial"/>
              <a:cs typeface="Arial"/>
            </a:rPr>
            <a:t> </a:t>
          </a:r>
        </a:p>
      </xdr:txBody>
    </xdr:sp>
    <xdr:clientData/>
  </xdr:twoCellAnchor>
  <xdr:twoCellAnchor>
    <xdr:from>
      <xdr:col>4</xdr:col>
      <xdr:colOff>95165</xdr:colOff>
      <xdr:row>53</xdr:row>
      <xdr:rowOff>43550</xdr:rowOff>
    </xdr:from>
    <xdr:to>
      <xdr:col>5</xdr:col>
      <xdr:colOff>817920</xdr:colOff>
      <xdr:row>59</xdr:row>
      <xdr:rowOff>7243</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4222665" y="10197200"/>
          <a:ext cx="1478405" cy="1068593"/>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panose="020B0604020202020204" pitchFamily="34" charset="0"/>
            </a:rPr>
            <a:t>Tip (6) </a:t>
          </a:r>
          <a:r>
            <a:rPr lang="en-US" sz="900" b="0" i="0" u="none" strike="noStrike" baseline="0">
              <a:solidFill>
                <a:srgbClr val="000000"/>
              </a:solidFill>
              <a:latin typeface="+mn-lt"/>
              <a:cs typeface="Arial" panose="020B0604020202020204" pitchFamily="34" charset="0"/>
            </a:rPr>
            <a:t>A municipality may, by bylaw, establish a small business sub-classification for non-residential assessment. Refer to MRASC* AR 202/2017.</a:t>
          </a:r>
        </a:p>
      </xdr:txBody>
    </xdr:sp>
    <xdr:clientData/>
  </xdr:twoCellAnchor>
  <xdr:twoCellAnchor>
    <xdr:from>
      <xdr:col>0</xdr:col>
      <xdr:colOff>60216</xdr:colOff>
      <xdr:row>99</xdr:row>
      <xdr:rowOff>57151</xdr:rowOff>
    </xdr:from>
    <xdr:to>
      <xdr:col>6</xdr:col>
      <xdr:colOff>21897</xdr:colOff>
      <xdr:row>102</xdr:row>
      <xdr:rowOff>35036</xdr:rowOff>
    </xdr:to>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60216" y="18637251"/>
          <a:ext cx="5790981" cy="530335"/>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Calibri"/>
              <a:cs typeface="Calibri"/>
            </a:rPr>
            <a:t>Tip (12) </a:t>
          </a:r>
          <a:r>
            <a:rPr lang="en-US" sz="900" b="0" i="0" baseline="0">
              <a:effectLst/>
              <a:latin typeface="+mn-lt"/>
              <a:ea typeface="+mn-ea"/>
              <a:cs typeface="+mn-cs"/>
            </a:rPr>
            <a:t>The provincial assessor will provide you with the tax rate to charge for the DIP requisition if you have DIP properties in your municipality.  For 2022, the provincial assessor has provided a </a:t>
          </a:r>
          <a:r>
            <a:rPr lang="en-US" sz="900" b="0" i="1" baseline="0">
              <a:effectLst/>
              <a:latin typeface="+mn-lt"/>
              <a:ea typeface="+mn-ea"/>
              <a:cs typeface="+mn-cs"/>
            </a:rPr>
            <a:t>tax rate </a:t>
          </a:r>
          <a:r>
            <a:rPr lang="en-US" sz="900" b="0" i="0" baseline="0">
              <a:effectLst/>
              <a:latin typeface="+mn-lt"/>
              <a:ea typeface="+mn-ea"/>
              <a:cs typeface="+mn-cs"/>
            </a:rPr>
            <a:t>for DIP of 0.0000766.  (DIP for 2023 is 0.0000746, however in this example we will use the figure from 2022)</a:t>
          </a:r>
          <a:endParaRPr lang="en-US" sz="900" b="0" i="0" u="none" strike="noStrike" baseline="0">
            <a:solidFill>
              <a:srgbClr val="000000"/>
            </a:solidFill>
            <a:latin typeface="Times New Roman"/>
            <a:cs typeface="Times New Roman"/>
          </a:endParaRPr>
        </a:p>
        <a:p>
          <a:pPr algn="l" rtl="0">
            <a:defRPr sz="1000"/>
          </a:pPr>
          <a:endParaRPr lang="en-US" sz="900" b="0" i="0" u="none" strike="noStrike" baseline="0">
            <a:solidFill>
              <a:srgbClr val="000000"/>
            </a:solidFill>
            <a:latin typeface="Times New Roman"/>
            <a:cs typeface="Times New Roman"/>
          </a:endParaRPr>
        </a:p>
      </xdr:txBody>
    </xdr:sp>
    <xdr:clientData/>
  </xdr:twoCellAnchor>
  <xdr:twoCellAnchor>
    <xdr:from>
      <xdr:col>0</xdr:col>
      <xdr:colOff>52552</xdr:colOff>
      <xdr:row>102</xdr:row>
      <xdr:rowOff>127362</xdr:rowOff>
    </xdr:from>
    <xdr:to>
      <xdr:col>6</xdr:col>
      <xdr:colOff>59879</xdr:colOff>
      <xdr:row>105</xdr:row>
      <xdr:rowOff>78826</xdr:rowOff>
    </xdr:to>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52552" y="19259912"/>
          <a:ext cx="5836627" cy="50391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(13)</a:t>
          </a:r>
          <a:r>
            <a:rPr lang="en-US" sz="900" b="0" i="0" u="none" strike="noStrike" baseline="0">
              <a:solidFill>
                <a:srgbClr val="000000"/>
              </a:solidFill>
              <a:latin typeface="+mn-lt"/>
              <a:cs typeface="Arial"/>
            </a:rPr>
            <a:t>  Municipalities are required to set the same local school rates for public (ASFF) and separate</a:t>
          </a:r>
        </a:p>
        <a:p>
          <a:pPr algn="l" rtl="0">
            <a:defRPr sz="1000"/>
          </a:pPr>
          <a:r>
            <a:rPr lang="en-US" sz="900" b="0" i="0" u="none" strike="noStrike" baseline="0">
              <a:solidFill>
                <a:srgbClr val="000000"/>
              </a:solidFill>
              <a:latin typeface="+mn-lt"/>
              <a:cs typeface="Arial"/>
            </a:rPr>
            <a:t>(Opted Out) school board supporters for each class of property, as per section 160(2)(b) of the Education Act.</a:t>
          </a:r>
          <a:endParaRPr lang="en-US" sz="900" b="0" i="0" u="none" strike="noStrike" baseline="0">
            <a:solidFill>
              <a:srgbClr val="FF0000"/>
            </a:solidFill>
            <a:latin typeface="+mn-lt"/>
            <a:cs typeface="Arial"/>
          </a:endParaRP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twoCellAnchor>
    <xdr:from>
      <xdr:col>3</xdr:col>
      <xdr:colOff>656896</xdr:colOff>
      <xdr:row>113</xdr:row>
      <xdr:rowOff>39173</xdr:rowOff>
    </xdr:from>
    <xdr:to>
      <xdr:col>6</xdr:col>
      <xdr:colOff>726965</xdr:colOff>
      <xdr:row>118</xdr:row>
      <xdr:rowOff>118241</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3787446" y="21197373"/>
          <a:ext cx="2768819" cy="999818"/>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Calibri"/>
              <a:cs typeface="Calibri"/>
            </a:rPr>
            <a:t>Tip (15)</a:t>
          </a:r>
          <a:r>
            <a:rPr lang="en-US" sz="900" b="0" i="0" u="none" strike="noStrike" baseline="0">
              <a:solidFill>
                <a:srgbClr val="000000"/>
              </a:solidFill>
              <a:latin typeface="Calibri"/>
              <a:cs typeface="Calibri"/>
            </a:rPr>
            <a:t>  The MGA allows for only one minimum tax rate.  (Sec.357)</a:t>
          </a:r>
          <a:r>
            <a:rPr lang="en-US" sz="900" b="0" i="1" u="none" strike="noStrike" baseline="0">
              <a:solidFill>
                <a:srgbClr val="000000"/>
              </a:solidFill>
              <a:latin typeface="Calibri"/>
              <a:cs typeface="Calibri"/>
            </a:rPr>
            <a:t>  </a:t>
          </a:r>
          <a:r>
            <a:rPr lang="en-US" sz="900" b="0" i="0" u="none" strike="noStrike" baseline="0">
              <a:solidFill>
                <a:srgbClr val="000000"/>
              </a:solidFill>
              <a:latin typeface="Calibri"/>
              <a:cs typeface="Calibri"/>
            </a:rPr>
            <a:t>Revenue generated from the minimum tax should be included in the budget and shown on the property tax bylaw.</a:t>
          </a:r>
          <a:endParaRPr lang="en-US" sz="900" b="0" i="0" u="none" strike="noStrike" baseline="0">
            <a:solidFill>
              <a:srgbClr val="000000"/>
            </a:solidFill>
            <a:latin typeface="Times New Roman"/>
            <a:cs typeface="Times New Roman"/>
          </a:endParaRPr>
        </a:p>
        <a:p>
          <a:pPr algn="l" rtl="0">
            <a:defRPr sz="1000"/>
          </a:pPr>
          <a:endParaRPr lang="en-US" sz="900" b="0" i="0" u="none" strike="noStrike" baseline="0">
            <a:solidFill>
              <a:srgbClr val="000000"/>
            </a:solidFill>
            <a:latin typeface="Times New Roman"/>
            <a:cs typeface="Times New Roman"/>
          </a:endParaRPr>
        </a:p>
      </xdr:txBody>
    </xdr:sp>
    <xdr:clientData/>
  </xdr:twoCellAnchor>
  <xdr:twoCellAnchor>
    <xdr:from>
      <xdr:col>0</xdr:col>
      <xdr:colOff>39683</xdr:colOff>
      <xdr:row>79</xdr:row>
      <xdr:rowOff>168520</xdr:rowOff>
    </xdr:from>
    <xdr:to>
      <xdr:col>3</xdr:col>
      <xdr:colOff>682920</xdr:colOff>
      <xdr:row>82</xdr:row>
      <xdr:rowOff>175846</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39683" y="15474462"/>
          <a:ext cx="3661929" cy="578826"/>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Calibri"/>
              <a:cs typeface="Calibri"/>
            </a:rPr>
            <a:t>Tip (9a) </a:t>
          </a:r>
          <a:r>
            <a:rPr lang="en-US" sz="900" b="0" i="0" u="none" strike="noStrike" baseline="0">
              <a:solidFill>
                <a:srgbClr val="000000"/>
              </a:solidFill>
              <a:latin typeface="Calibri"/>
              <a:cs typeface="Calibri"/>
            </a:rPr>
            <a:t>The highest tax rate for non-residential properties must not be higher than 5 times the lowest tax rate for residential properties. (Sec 358.1)</a:t>
          </a:r>
          <a:endParaRPr lang="en-US" sz="900" b="0" i="0" u="none" strike="noStrike" baseline="0">
            <a:solidFill>
              <a:srgbClr val="000000"/>
            </a:solidFill>
            <a:latin typeface="Times New Roman"/>
            <a:cs typeface="Times New Roman"/>
          </a:endParaRPr>
        </a:p>
        <a:p>
          <a:pPr algn="l" rtl="0">
            <a:defRPr sz="1000"/>
          </a:pPr>
          <a:endParaRPr lang="en-US" sz="900" b="0" i="0" u="none" strike="noStrike" baseline="0">
            <a:solidFill>
              <a:srgbClr val="000000"/>
            </a:solidFill>
            <a:latin typeface="Times New Roman"/>
            <a:cs typeface="Times New Roman"/>
          </a:endParaRPr>
        </a:p>
      </xdr:txBody>
    </xdr:sp>
    <xdr:clientData/>
  </xdr:twoCellAnchor>
  <xdr:twoCellAnchor>
    <xdr:from>
      <xdr:col>3</xdr:col>
      <xdr:colOff>744481</xdr:colOff>
      <xdr:row>80</xdr:row>
      <xdr:rowOff>16289</xdr:rowOff>
    </xdr:from>
    <xdr:to>
      <xdr:col>6</xdr:col>
      <xdr:colOff>643758</xdr:colOff>
      <xdr:row>82</xdr:row>
      <xdr:rowOff>73439</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3875031" y="15097539"/>
          <a:ext cx="2598027" cy="425450"/>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Calibri"/>
              <a:cs typeface="Calibri"/>
            </a:rPr>
            <a:t>Tip (10) </a:t>
          </a:r>
          <a:r>
            <a:rPr lang="en-US" sz="900" b="0" i="0" u="none" strike="noStrike" baseline="0">
              <a:solidFill>
                <a:srgbClr val="000000"/>
              </a:solidFill>
              <a:latin typeface="Calibri"/>
              <a:cs typeface="Calibri"/>
            </a:rPr>
            <a:t>Machinery and Equipment has a 0% tax rate for the purposes of ASFF.</a:t>
          </a:r>
          <a:endParaRPr lang="en-US" sz="900" b="1" i="0" u="none" strike="noStrike" baseline="0">
            <a:solidFill>
              <a:srgbClr val="000000"/>
            </a:solidFill>
            <a:latin typeface="Times New Roman"/>
            <a:cs typeface="Times New Roman"/>
          </a:endParaRPr>
        </a:p>
        <a:p>
          <a:pPr algn="l" rtl="0">
            <a:defRPr sz="1000"/>
          </a:pPr>
          <a:endParaRPr lang="en-US" sz="900" b="1" i="0" u="none" strike="noStrike" baseline="0">
            <a:solidFill>
              <a:srgbClr val="000000"/>
            </a:solidFill>
            <a:latin typeface="Times New Roman"/>
            <a:cs typeface="Times New Roman"/>
          </a:endParaRPr>
        </a:p>
      </xdr:txBody>
    </xdr:sp>
    <xdr:clientData/>
  </xdr:twoCellAnchor>
  <xdr:twoCellAnchor>
    <xdr:from>
      <xdr:col>0</xdr:col>
      <xdr:colOff>24263</xdr:colOff>
      <xdr:row>77</xdr:row>
      <xdr:rowOff>44761</xdr:rowOff>
    </xdr:from>
    <xdr:to>
      <xdr:col>6</xdr:col>
      <xdr:colOff>630620</xdr:colOff>
      <xdr:row>79</xdr:row>
      <xdr:rowOff>120962</xdr:rowOff>
    </xdr:to>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24263" y="14573561"/>
          <a:ext cx="6435657" cy="444501"/>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panose="020B0604020202020204" pitchFamily="34" charset="0"/>
            </a:rPr>
            <a:t>Tip (8) </a:t>
          </a:r>
          <a:r>
            <a:rPr lang="en-US" sz="900" b="0" i="0" u="none" strike="noStrike" baseline="0">
              <a:solidFill>
                <a:srgbClr val="000000"/>
              </a:solidFill>
              <a:latin typeface="+mn-lt"/>
              <a:cs typeface="Arial" panose="020B0604020202020204" pitchFamily="34" charset="0"/>
            </a:rPr>
            <a:t>Section 297 establishes the four major assessment classes as Residential, Non-Residential, Farmland, and Machinery &amp; Equipment.   Section 354 authorizes different tax rates for each assessment class.</a:t>
          </a:r>
        </a:p>
      </xdr:txBody>
    </xdr:sp>
    <xdr:clientData/>
  </xdr:twoCellAnchor>
  <xdr:twoCellAnchor>
    <xdr:from>
      <xdr:col>3</xdr:col>
      <xdr:colOff>61311</xdr:colOff>
      <xdr:row>82</xdr:row>
      <xdr:rowOff>150577</xdr:rowOff>
    </xdr:from>
    <xdr:to>
      <xdr:col>6</xdr:col>
      <xdr:colOff>643759</xdr:colOff>
      <xdr:row>87</xdr:row>
      <xdr:rowOff>122621</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3191861" y="15600127"/>
          <a:ext cx="3281198" cy="89279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Calibri"/>
              <a:cs typeface="Calibri"/>
            </a:rPr>
            <a:t>Tip (11a) </a:t>
          </a:r>
          <a:r>
            <a:rPr lang="en-US" sz="900" b="0" i="0" u="none" strike="noStrike" baseline="0">
              <a:solidFill>
                <a:srgbClr val="000000"/>
              </a:solidFill>
              <a:latin typeface="Calibri"/>
              <a:cs typeface="Calibri"/>
            </a:rPr>
            <a:t>Alberta Regulation 202/2017, Matters Relating to Assessment Sub-classes Regulation, Section 3, Tax Rates, states that Small Business Property may not be less than 75% of the other Non-Residential property.</a:t>
          </a:r>
          <a:endParaRPr lang="en-US" sz="900" b="0" i="0" u="none" strike="noStrike" baseline="0">
            <a:solidFill>
              <a:srgbClr val="000000"/>
            </a:solidFill>
            <a:latin typeface="Times New Roman"/>
            <a:cs typeface="Times New Roman"/>
          </a:endParaRPr>
        </a:p>
      </xdr:txBody>
    </xdr:sp>
    <xdr:clientData/>
  </xdr:twoCellAnchor>
  <xdr:twoCellAnchor>
    <xdr:from>
      <xdr:col>0</xdr:col>
      <xdr:colOff>73271</xdr:colOff>
      <xdr:row>60</xdr:row>
      <xdr:rowOff>36634</xdr:rowOff>
    </xdr:from>
    <xdr:to>
      <xdr:col>5</xdr:col>
      <xdr:colOff>871904</xdr:colOff>
      <xdr:row>63</xdr:row>
      <xdr:rowOff>78828</xdr:rowOff>
    </xdr:to>
    <xdr:sp macro="" textlink="">
      <xdr:nvSpPr>
        <xdr:cNvPr id="12" name="Text Box 1">
          <a:extLst>
            <a:ext uri="{FF2B5EF4-FFF2-40B4-BE49-F238E27FC236}">
              <a16:creationId xmlns:a16="http://schemas.microsoft.com/office/drawing/2014/main" id="{00000000-0008-0000-0000-00000C000000}"/>
            </a:ext>
          </a:extLst>
        </xdr:cNvPr>
        <xdr:cNvSpPr txBox="1">
          <a:spLocks noChangeArrowheads="1"/>
        </xdr:cNvSpPr>
      </xdr:nvSpPr>
      <xdr:spPr bwMode="auto">
        <a:xfrm>
          <a:off x="73271" y="11479334"/>
          <a:ext cx="5681783" cy="59464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panose="020B0604020202020204" pitchFamily="34" charset="0"/>
            </a:rPr>
            <a:t>Tip (7) </a:t>
          </a:r>
          <a:r>
            <a:rPr lang="en-US" sz="900" b="0" i="0" baseline="0">
              <a:effectLst/>
              <a:latin typeface="+mn-lt"/>
              <a:ea typeface="+mn-ea"/>
              <a:cs typeface="Arial" panose="020B0604020202020204" pitchFamily="34" charset="0"/>
            </a:rPr>
            <a:t>Designated Industrial Property (DIP) is not a major assessment class, but is included  in  Non-Residential and/or Machinery &amp; Equipment assessment classes.  DIP as shown above is for requsition calculation purposes, however, DIP is included below as part of the Non-Residential assessment</a:t>
          </a:r>
          <a:r>
            <a:rPr lang="en-US" sz="900" b="0" i="0" u="none" strike="noStrike" baseline="0">
              <a:solidFill>
                <a:srgbClr val="000000"/>
              </a:solidFill>
              <a:effectLst/>
              <a:latin typeface="+mn-lt"/>
              <a:ea typeface="+mn-ea"/>
              <a:cs typeface="Arial" panose="020B0604020202020204" pitchFamily="34" charset="0"/>
            </a:rPr>
            <a:t>.</a:t>
          </a:r>
          <a:endParaRPr lang="en-US" sz="900" b="0" i="0" baseline="0">
            <a:effectLst/>
            <a:latin typeface="+mn-lt"/>
            <a:ea typeface="+mn-ea"/>
            <a:cs typeface="Arial" panose="020B0604020202020204" pitchFamily="34" charset="0"/>
          </a:endParaRPr>
        </a:p>
      </xdr:txBody>
    </xdr:sp>
    <xdr:clientData/>
  </xdr:twoCellAnchor>
  <xdr:twoCellAnchor>
    <xdr:from>
      <xdr:col>5</xdr:col>
      <xdr:colOff>149519</xdr:colOff>
      <xdr:row>28</xdr:row>
      <xdr:rowOff>48223</xdr:rowOff>
    </xdr:from>
    <xdr:to>
      <xdr:col>6</xdr:col>
      <xdr:colOff>721998</xdr:colOff>
      <xdr:row>32</xdr:row>
      <xdr:rowOff>144517</xdr:rowOff>
    </xdr:to>
    <xdr:sp macro="" textlink="">
      <xdr:nvSpPr>
        <xdr:cNvPr id="13" name="Text Box 3">
          <a:extLst>
            <a:ext uri="{FF2B5EF4-FFF2-40B4-BE49-F238E27FC236}">
              <a16:creationId xmlns:a16="http://schemas.microsoft.com/office/drawing/2014/main" id="{00000000-0008-0000-0000-00000D000000}"/>
            </a:ext>
          </a:extLst>
        </xdr:cNvPr>
        <xdr:cNvSpPr txBox="1">
          <a:spLocks noChangeArrowheads="1"/>
        </xdr:cNvSpPr>
      </xdr:nvSpPr>
      <xdr:spPr bwMode="auto">
        <a:xfrm>
          <a:off x="5032669" y="5598123"/>
          <a:ext cx="1518629" cy="83289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(4) </a:t>
          </a:r>
          <a:r>
            <a:rPr lang="en-US" sz="900" b="0" i="0" u="none" strike="noStrike" baseline="0">
              <a:solidFill>
                <a:srgbClr val="000000"/>
              </a:solidFill>
              <a:latin typeface="+mn-lt"/>
              <a:cs typeface="Arial"/>
            </a:rPr>
            <a:t>A </a:t>
          </a:r>
          <a:r>
            <a:rPr lang="en-US" sz="900" b="0" i="0" u="none" strike="noStrike" baseline="0">
              <a:solidFill>
                <a:srgbClr val="000000"/>
              </a:solidFill>
              <a:latin typeface="+mn-lt"/>
              <a:ea typeface="+mn-ea"/>
              <a:cs typeface="Arial"/>
            </a:rPr>
            <a:t>municipality may include an allowance for non-collection of taxes (Sec. 359)</a:t>
          </a:r>
        </a:p>
      </xdr:txBody>
    </xdr:sp>
    <xdr:clientData/>
  </xdr:twoCellAnchor>
  <xdr:twoCellAnchor>
    <xdr:from>
      <xdr:col>4</xdr:col>
      <xdr:colOff>80596</xdr:colOff>
      <xdr:row>36</xdr:row>
      <xdr:rowOff>21981</xdr:rowOff>
    </xdr:from>
    <xdr:to>
      <xdr:col>6</xdr:col>
      <xdr:colOff>718207</xdr:colOff>
      <xdr:row>42</xdr:row>
      <xdr:rowOff>131885</xdr:rowOff>
    </xdr:to>
    <xdr:sp macro="" textlink="">
      <xdr:nvSpPr>
        <xdr:cNvPr id="14" name="Text Box 3">
          <a:extLst>
            <a:ext uri="{FF2B5EF4-FFF2-40B4-BE49-F238E27FC236}">
              <a16:creationId xmlns:a16="http://schemas.microsoft.com/office/drawing/2014/main" id="{00000000-0008-0000-0000-00000E000000}"/>
            </a:ext>
          </a:extLst>
        </xdr:cNvPr>
        <xdr:cNvSpPr txBox="1">
          <a:spLocks noChangeArrowheads="1"/>
        </xdr:cNvSpPr>
      </xdr:nvSpPr>
      <xdr:spPr bwMode="auto">
        <a:xfrm>
          <a:off x="4208096" y="7045081"/>
          <a:ext cx="2339411" cy="121480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(5) </a:t>
          </a:r>
          <a:r>
            <a:rPr lang="en-US" sz="900" b="0" i="1" u="none" strike="noStrike" baseline="0">
              <a:solidFill>
                <a:srgbClr val="000000"/>
              </a:solidFill>
              <a:latin typeface="+mn-lt"/>
              <a:cs typeface="Arial"/>
            </a:rPr>
            <a:t>Requisitions</a:t>
          </a:r>
        </a:p>
        <a:p>
          <a:pPr algn="l" rtl="0">
            <a:defRPr sz="1000"/>
          </a:pPr>
          <a:r>
            <a:rPr lang="en-US" sz="900" b="0" i="0" u="none" strike="noStrike" baseline="0">
              <a:solidFill>
                <a:srgbClr val="000000"/>
              </a:solidFill>
              <a:latin typeface="+mn-lt"/>
              <a:cs typeface="Arial"/>
            </a:rPr>
            <a:t>ASFF provided by Alberta Education.</a:t>
          </a:r>
        </a:p>
        <a:p>
          <a:pPr algn="l" rtl="0">
            <a:defRPr sz="1000"/>
          </a:pPr>
          <a:endParaRPr lang="en-US" sz="900" b="0" i="0" u="none" strike="noStrike" baseline="0">
            <a:solidFill>
              <a:srgbClr val="000000"/>
            </a:solidFill>
            <a:latin typeface="+mn-lt"/>
            <a:ea typeface="+mn-ea"/>
            <a:cs typeface="Arial"/>
          </a:endParaRPr>
        </a:p>
        <a:p>
          <a:pPr algn="l" rtl="0">
            <a:defRPr sz="1000"/>
          </a:pPr>
          <a:r>
            <a:rPr lang="en-US" sz="900" b="0" i="0" u="none" strike="noStrike" baseline="0">
              <a:solidFill>
                <a:srgbClr val="000000"/>
              </a:solidFill>
              <a:latin typeface="+mn-lt"/>
              <a:ea typeface="+mn-ea"/>
              <a:cs typeface="Arial"/>
            </a:rPr>
            <a:t>DIP provided by Municipal Affairs.</a:t>
          </a:r>
        </a:p>
        <a:p>
          <a:pPr algn="l" rtl="0">
            <a:defRPr sz="1000"/>
          </a:pPr>
          <a:endParaRPr lang="en-US" sz="900" b="0" i="0" u="none" strike="noStrike" baseline="0">
            <a:solidFill>
              <a:srgbClr val="000000"/>
            </a:solidFill>
            <a:latin typeface="+mn-lt"/>
            <a:ea typeface="+mn-ea"/>
            <a:cs typeface="Arial"/>
          </a:endParaRPr>
        </a:p>
        <a:p>
          <a:pPr algn="l" rtl="0">
            <a:defRPr sz="1000"/>
          </a:pPr>
          <a:r>
            <a:rPr lang="en-US" sz="900" b="0" i="0" u="none" strike="noStrike" baseline="0">
              <a:solidFill>
                <a:srgbClr val="000000"/>
              </a:solidFill>
              <a:latin typeface="+mn-lt"/>
              <a:ea typeface="+mn-ea"/>
              <a:cs typeface="Arial"/>
            </a:rPr>
            <a:t>Seniors Foundation provided by the related seniors housing foundation.</a:t>
          </a:r>
        </a:p>
      </xdr:txBody>
    </xdr:sp>
    <xdr:clientData/>
  </xdr:twoCellAnchor>
  <xdr:twoCellAnchor>
    <xdr:from>
      <xdr:col>8</xdr:col>
      <xdr:colOff>39413</xdr:colOff>
      <xdr:row>0</xdr:row>
      <xdr:rowOff>112345</xdr:rowOff>
    </xdr:from>
    <xdr:to>
      <xdr:col>15</xdr:col>
      <xdr:colOff>547414</xdr:colOff>
      <xdr:row>20</xdr:row>
      <xdr:rowOff>162034</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468913" y="112345"/>
          <a:ext cx="4953001" cy="4139089"/>
        </a:xfrm>
        <a:prstGeom prst="rect">
          <a:avLst/>
        </a:prstGeom>
        <a:solidFill>
          <a:srgbClr val="FF3300">
            <a:alpha val="38824"/>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Legal Notice Disclaimer: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Government of Alberta and Municipal Affairs will not be liable for any damages that result from the use of this template. While Municipal Affairs attempts to ensure the accuracy of the information contained within this case</a:t>
          </a:r>
          <a:r>
            <a:rPr lang="en-US" sz="1100" baseline="0">
              <a:solidFill>
                <a:schemeClr val="dk1"/>
              </a:solidFill>
              <a:effectLst/>
              <a:latin typeface="+mn-lt"/>
              <a:ea typeface="+mn-ea"/>
              <a:cs typeface="+mn-cs"/>
            </a:rPr>
            <a:t> study</a:t>
          </a:r>
          <a:r>
            <a:rPr lang="en-US" sz="1100">
              <a:solidFill>
                <a:schemeClr val="dk1"/>
              </a:solidFill>
              <a:effectLst/>
              <a:latin typeface="+mn-lt"/>
              <a:ea typeface="+mn-ea"/>
              <a:cs typeface="+mn-cs"/>
            </a:rPr>
            <a:t>, a municipality may wish to obtain advice from a lawyer, in order to ensure the correct steps are taken throughout the financial reporting process. Municipal Affairs and the Government of Alberta do not warrant or make any other representations regarding the use, accuracy, applicability, or reliability of this template. </a:t>
          </a:r>
        </a:p>
        <a:p>
          <a:r>
            <a:rPr lang="en-US" sz="1100">
              <a:solidFill>
                <a:schemeClr val="dk1"/>
              </a:solidFill>
              <a:effectLst/>
              <a:latin typeface="+mn-lt"/>
              <a:ea typeface="+mn-ea"/>
              <a:cs typeface="+mn-cs"/>
            </a:rPr>
            <a:t>It is important to recognize that this template has been developed as a reference for, and as an explanatory document to the </a:t>
          </a:r>
          <a:r>
            <a:rPr lang="en-US" sz="1100" i="1">
              <a:solidFill>
                <a:schemeClr val="dk1"/>
              </a:solidFill>
              <a:effectLst/>
              <a:latin typeface="+mn-lt"/>
              <a:ea typeface="+mn-ea"/>
              <a:cs typeface="+mn-cs"/>
            </a:rPr>
            <a:t>Municipal Government Act</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template is not legal advice, and it cannot be used in place of consulting with a lawyer. </a:t>
          </a:r>
        </a:p>
        <a:p>
          <a:r>
            <a:rPr lang="en-US" sz="1100">
              <a:solidFill>
                <a:schemeClr val="dk1"/>
              </a:solidFill>
              <a:effectLst/>
              <a:latin typeface="+mn-lt"/>
              <a:ea typeface="+mn-ea"/>
              <a:cs typeface="+mn-cs"/>
            </a:rPr>
            <a:t>This template cannot anticipate every aspect, circumstance or situation that municipalities may encounter while working through their specific financial reporting process.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a municipality needs help finding a lawyer, please visit the </a:t>
          </a:r>
          <a:r>
            <a:rPr lang="en-US" sz="1100" u="sng">
              <a:solidFill>
                <a:schemeClr val="dk1"/>
              </a:solidFill>
              <a:effectLst/>
              <a:latin typeface="+mn-lt"/>
              <a:ea typeface="+mn-ea"/>
              <a:cs typeface="+mn-cs"/>
            </a:rPr>
            <a:t>Law Society of Alberta website</a:t>
          </a:r>
          <a:r>
            <a:rPr lang="en-US" sz="1100">
              <a:solidFill>
                <a:schemeClr val="dk1"/>
              </a:solidFill>
              <a:effectLst/>
              <a:latin typeface="+mn-lt"/>
              <a:ea typeface="+mn-ea"/>
              <a:cs typeface="+mn-cs"/>
            </a:rPr>
            <a:t>.</a:t>
          </a:r>
        </a:p>
        <a:p>
          <a:endParaRPr lang="en-US" sz="1100"/>
        </a:p>
      </xdr:txBody>
    </xdr:sp>
    <xdr:clientData/>
  </xdr:twoCellAnchor>
  <xdr:twoCellAnchor>
    <xdr:from>
      <xdr:col>2</xdr:col>
      <xdr:colOff>919655</xdr:colOff>
      <xdr:row>0</xdr:row>
      <xdr:rowOff>19539</xdr:rowOff>
    </xdr:from>
    <xdr:to>
      <xdr:col>6</xdr:col>
      <xdr:colOff>722586</xdr:colOff>
      <xdr:row>2</xdr:row>
      <xdr:rowOff>146538</xdr:rowOff>
    </xdr:to>
    <xdr:sp macro="" textlink="">
      <xdr:nvSpPr>
        <xdr:cNvPr id="16" name="Text Box 1">
          <a:extLst>
            <a:ext uri="{FF2B5EF4-FFF2-40B4-BE49-F238E27FC236}">
              <a16:creationId xmlns:a16="http://schemas.microsoft.com/office/drawing/2014/main" id="{00000000-0008-0000-0000-000010000000}"/>
            </a:ext>
          </a:extLst>
        </xdr:cNvPr>
        <xdr:cNvSpPr txBox="1">
          <a:spLocks noChangeArrowheads="1"/>
        </xdr:cNvSpPr>
      </xdr:nvSpPr>
      <xdr:spPr bwMode="auto">
        <a:xfrm>
          <a:off x="3085005" y="19539"/>
          <a:ext cx="3466881" cy="495299"/>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mn-lt"/>
              <a:cs typeface="Arial"/>
            </a:rPr>
            <a:t>*The green tip boxes below are for example purposes only and used while completing this template tax rate bylaw.  They are not to be stated on the actual tax rate bylaw.  </a:t>
          </a:r>
          <a:r>
            <a:rPr lang="en-US" sz="800" b="1" i="0" u="sng" strike="noStrike" baseline="0">
              <a:solidFill>
                <a:srgbClr val="000000"/>
              </a:solidFill>
              <a:latin typeface="+mn-lt"/>
              <a:cs typeface="Arial"/>
            </a:rPr>
            <a:t>See legal notice disclamer on last page.</a:t>
          </a:r>
        </a:p>
        <a:p>
          <a:pPr algn="l" rtl="0">
            <a:defRPr sz="1000"/>
          </a:pPr>
          <a:endParaRPr lang="en-US" sz="850" b="0" i="0" u="none" strike="noStrike" baseline="0">
            <a:solidFill>
              <a:srgbClr val="000000"/>
            </a:solidFill>
            <a:latin typeface="+mn-lt"/>
            <a:cs typeface="Times New Roman"/>
          </a:endParaRPr>
        </a:p>
        <a:p>
          <a:pPr algn="l" rtl="0">
            <a:defRPr sz="1000"/>
          </a:pPr>
          <a:r>
            <a:rPr lang="en-US" sz="900" b="1" i="0" u="none" strike="noStrike" baseline="0">
              <a:solidFill>
                <a:srgbClr val="000000"/>
              </a:solidFill>
              <a:latin typeface="Arial"/>
              <a:cs typeface="Arial"/>
            </a:rPr>
            <a:t> </a:t>
          </a:r>
          <a:endParaRPr lang="en-US" sz="9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Arial"/>
              <a:cs typeface="Arial"/>
            </a:rPr>
            <a:t> </a:t>
          </a:r>
          <a:endParaRPr lang="en-US" sz="12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0</xdr:col>
      <xdr:colOff>88900</xdr:colOff>
      <xdr:row>30</xdr:row>
      <xdr:rowOff>133350</xdr:rowOff>
    </xdr:from>
    <xdr:to>
      <xdr:col>5</xdr:col>
      <xdr:colOff>82550</xdr:colOff>
      <xdr:row>32</xdr:row>
      <xdr:rowOff>171450</xdr:rowOff>
    </xdr:to>
    <xdr:sp macro="" textlink="">
      <xdr:nvSpPr>
        <xdr:cNvPr id="17" name="Text Box 3">
          <a:extLst>
            <a:ext uri="{FF2B5EF4-FFF2-40B4-BE49-F238E27FC236}">
              <a16:creationId xmlns:a16="http://schemas.microsoft.com/office/drawing/2014/main" id="{00000000-0008-0000-0000-000011000000}"/>
            </a:ext>
          </a:extLst>
        </xdr:cNvPr>
        <xdr:cNvSpPr txBox="1">
          <a:spLocks noChangeArrowheads="1"/>
        </xdr:cNvSpPr>
      </xdr:nvSpPr>
      <xdr:spPr bwMode="auto">
        <a:xfrm>
          <a:off x="88900" y="6051550"/>
          <a:ext cx="4876800" cy="406400"/>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(3) </a:t>
          </a:r>
          <a:r>
            <a:rPr lang="en-US" sz="900" b="0" i="0" u="none" strike="noStrike" baseline="0">
              <a:solidFill>
                <a:srgbClr val="000000"/>
              </a:solidFill>
              <a:latin typeface="+mn-lt"/>
              <a:cs typeface="Arial"/>
            </a:rPr>
            <a:t>A </a:t>
          </a:r>
          <a:r>
            <a:rPr lang="en-US" sz="900" b="0" i="0" u="none" strike="noStrike" baseline="0">
              <a:solidFill>
                <a:srgbClr val="000000"/>
              </a:solidFill>
              <a:latin typeface="+mn-lt"/>
              <a:ea typeface="+mn-ea"/>
              <a:cs typeface="Arial"/>
            </a:rPr>
            <a:t>municipality may choose to show the under/over levy in the requisition section of the tax rate bylaw as seperate item or to include it as part of a main requisition.</a:t>
          </a:r>
        </a:p>
      </xdr:txBody>
    </xdr:sp>
    <xdr:clientData/>
  </xdr:twoCellAnchor>
  <xdr:twoCellAnchor>
    <xdr:from>
      <xdr:col>0</xdr:col>
      <xdr:colOff>39414</xdr:colOff>
      <xdr:row>105</xdr:row>
      <xdr:rowOff>175174</xdr:rowOff>
    </xdr:from>
    <xdr:to>
      <xdr:col>6</xdr:col>
      <xdr:colOff>46741</xdr:colOff>
      <xdr:row>108</xdr:row>
      <xdr:rowOff>111513</xdr:rowOff>
    </xdr:to>
    <xdr:sp macro="" textlink="">
      <xdr:nvSpPr>
        <xdr:cNvPr id="18" name="Text Box 4">
          <a:extLst>
            <a:ext uri="{FF2B5EF4-FFF2-40B4-BE49-F238E27FC236}">
              <a16:creationId xmlns:a16="http://schemas.microsoft.com/office/drawing/2014/main" id="{00000000-0008-0000-0000-000012000000}"/>
            </a:ext>
          </a:extLst>
        </xdr:cNvPr>
        <xdr:cNvSpPr txBox="1">
          <a:spLocks noChangeArrowheads="1"/>
        </xdr:cNvSpPr>
      </xdr:nvSpPr>
      <xdr:spPr bwMode="auto">
        <a:xfrm>
          <a:off x="39414" y="19860174"/>
          <a:ext cx="5836627" cy="488789"/>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(14)</a:t>
          </a:r>
          <a:r>
            <a:rPr lang="en-US" sz="900" b="0" i="0" u="none" strike="noStrike" baseline="0">
              <a:solidFill>
                <a:srgbClr val="000000"/>
              </a:solidFill>
              <a:latin typeface="+mn-lt"/>
              <a:cs typeface="Arial"/>
            </a:rPr>
            <a:t>  Under ASFF, </a:t>
          </a:r>
          <a:r>
            <a:rPr lang="en-US" sz="900" b="0" i="0" u="none" strike="noStrike" baseline="0">
              <a:solidFill>
                <a:sysClr val="windowText" lastClr="000000"/>
              </a:solidFill>
              <a:effectLst/>
              <a:latin typeface="+mn-lt"/>
              <a:ea typeface="+mn-ea"/>
              <a:cs typeface="+mn-cs"/>
            </a:rPr>
            <a:t>m</a:t>
          </a:r>
          <a:r>
            <a:rPr lang="en-US" sz="900" b="0" i="0" baseline="0">
              <a:effectLst/>
              <a:latin typeface="+mn-lt"/>
              <a:ea typeface="+mn-ea"/>
              <a:cs typeface="+mn-cs"/>
            </a:rPr>
            <a:t>unicipalities may choose to have a seperate line for under/over levies or can include within an existing requisition.   The under levy above is included within Residential &amp; Farmland.</a:t>
          </a:r>
          <a:endParaRPr lang="en-US" sz="900" b="0" i="0" u="none" strike="noStrike" baseline="0">
            <a:solidFill>
              <a:srgbClr val="FF0000"/>
            </a:solidFill>
            <a:latin typeface="+mn-lt"/>
            <a:cs typeface="Arial"/>
          </a:endParaRP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39413</xdr:colOff>
      <xdr:row>0</xdr:row>
      <xdr:rowOff>112345</xdr:rowOff>
    </xdr:from>
    <xdr:to>
      <xdr:col>15</xdr:col>
      <xdr:colOff>547414</xdr:colOff>
      <xdr:row>18</xdr:row>
      <xdr:rowOff>162034</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7468913" y="112345"/>
          <a:ext cx="4953001" cy="4139089"/>
        </a:xfrm>
        <a:prstGeom prst="rect">
          <a:avLst/>
        </a:prstGeom>
        <a:solidFill>
          <a:srgbClr val="FF3300">
            <a:alpha val="38824"/>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Legal Notice Disclaimer: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Government of Alberta and Municipal Affairs will not be liable for any damages that result from the use of this template. While Municipal Affairs attempts to ensure the accuracy of the information contained within this case</a:t>
          </a:r>
          <a:r>
            <a:rPr lang="en-US" sz="1100" baseline="0">
              <a:solidFill>
                <a:schemeClr val="dk1"/>
              </a:solidFill>
              <a:effectLst/>
              <a:latin typeface="+mn-lt"/>
              <a:ea typeface="+mn-ea"/>
              <a:cs typeface="+mn-cs"/>
            </a:rPr>
            <a:t> study</a:t>
          </a:r>
          <a:r>
            <a:rPr lang="en-US" sz="1100">
              <a:solidFill>
                <a:schemeClr val="dk1"/>
              </a:solidFill>
              <a:effectLst/>
              <a:latin typeface="+mn-lt"/>
              <a:ea typeface="+mn-ea"/>
              <a:cs typeface="+mn-cs"/>
            </a:rPr>
            <a:t>, a municipality may wish to obtain advice from a lawyer, in order to ensure the correct steps are taken throughout the financial reporting process. Municipal Affairs and the Government of Alberta do not warrant or make any other representations regarding the use, accuracy, applicability, or reliability of this template. </a:t>
          </a:r>
        </a:p>
        <a:p>
          <a:r>
            <a:rPr lang="en-US" sz="1100">
              <a:solidFill>
                <a:schemeClr val="dk1"/>
              </a:solidFill>
              <a:effectLst/>
              <a:latin typeface="+mn-lt"/>
              <a:ea typeface="+mn-ea"/>
              <a:cs typeface="+mn-cs"/>
            </a:rPr>
            <a:t>It is important to recognize that this template has been developed as a reference for, and as an explanatory document to the </a:t>
          </a:r>
          <a:r>
            <a:rPr lang="en-US" sz="1100" i="1">
              <a:solidFill>
                <a:schemeClr val="dk1"/>
              </a:solidFill>
              <a:effectLst/>
              <a:latin typeface="+mn-lt"/>
              <a:ea typeface="+mn-ea"/>
              <a:cs typeface="+mn-cs"/>
            </a:rPr>
            <a:t>Municipal Government Act</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template is not legal advice, and it cannot be used in place of consulting with a lawyer. </a:t>
          </a:r>
        </a:p>
        <a:p>
          <a:r>
            <a:rPr lang="en-US" sz="1100">
              <a:solidFill>
                <a:schemeClr val="dk1"/>
              </a:solidFill>
              <a:effectLst/>
              <a:latin typeface="+mn-lt"/>
              <a:ea typeface="+mn-ea"/>
              <a:cs typeface="+mn-cs"/>
            </a:rPr>
            <a:t>This template cannot anticipate every aspect, circumstance or situation that municipalities may encounter while working through their specific financial reporting process.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a municipality needs help finding a lawyer, please visit the </a:t>
          </a:r>
          <a:r>
            <a:rPr lang="en-US" sz="1100" u="sng">
              <a:solidFill>
                <a:schemeClr val="dk1"/>
              </a:solidFill>
              <a:effectLst/>
              <a:latin typeface="+mn-lt"/>
              <a:ea typeface="+mn-ea"/>
              <a:cs typeface="+mn-cs"/>
            </a:rPr>
            <a:t>Law Society of Alberta website</a:t>
          </a:r>
          <a:r>
            <a:rPr lang="en-US" sz="1100">
              <a:solidFill>
                <a:schemeClr val="dk1"/>
              </a:solidFill>
              <a:effectLst/>
              <a:latin typeface="+mn-lt"/>
              <a:ea typeface="+mn-ea"/>
              <a:cs typeface="+mn-cs"/>
            </a:rPr>
            <a:t>.</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tabSelected="1" zoomScale="205" zoomScaleNormal="205" workbookViewId="0">
      <selection activeCell="B3" sqref="B3"/>
    </sheetView>
  </sheetViews>
  <sheetFormatPr defaultRowHeight="15" x14ac:dyDescent="0.25"/>
  <cols>
    <col min="2" max="2" width="22.28515625" bestFit="1" customWidth="1"/>
    <col min="3" max="3" width="13.85546875" bestFit="1" customWidth="1"/>
    <col min="4" max="4" width="14.28515625" customWidth="1"/>
    <col min="5" max="5" width="10.85546875" bestFit="1" customWidth="1"/>
    <col min="6" max="6" width="13.5703125" customWidth="1"/>
    <col min="7" max="7" width="11.140625" customWidth="1"/>
    <col min="8" max="8" width="11.7109375" bestFit="1" customWidth="1"/>
    <col min="9" max="9" width="10.85546875" bestFit="1" customWidth="1"/>
    <col min="11" max="11" width="9.140625" customWidth="1"/>
  </cols>
  <sheetData>
    <row r="1" spans="1:12" x14ac:dyDescent="0.25">
      <c r="A1" s="68" t="s">
        <v>14</v>
      </c>
      <c r="B1" s="67"/>
      <c r="C1" s="67"/>
      <c r="D1" s="58"/>
      <c r="E1" s="58"/>
      <c r="F1" s="58"/>
      <c r="G1" s="26"/>
      <c r="H1" s="26"/>
      <c r="I1" s="26"/>
      <c r="J1" s="26"/>
      <c r="K1" s="26"/>
    </row>
    <row r="2" spans="1:12" x14ac:dyDescent="0.25">
      <c r="A2" s="68" t="s">
        <v>15</v>
      </c>
      <c r="B2" s="67"/>
      <c r="C2" s="67"/>
      <c r="D2" s="58"/>
      <c r="E2" s="58"/>
      <c r="F2" s="58"/>
      <c r="G2" s="26"/>
      <c r="H2" s="26"/>
      <c r="I2" s="26"/>
      <c r="J2" s="26"/>
      <c r="K2" s="26"/>
    </row>
    <row r="3" spans="1:12" x14ac:dyDescent="0.25">
      <c r="A3" s="4"/>
      <c r="B3" s="5"/>
      <c r="C3" s="5"/>
      <c r="D3" s="5"/>
      <c r="E3" s="5"/>
      <c r="F3" s="5"/>
      <c r="G3" s="5"/>
      <c r="H3" s="5"/>
      <c r="I3" s="5"/>
      <c r="J3" s="5"/>
      <c r="K3" s="5"/>
    </row>
    <row r="4" spans="1:12" ht="28.5" customHeight="1" x14ac:dyDescent="0.25">
      <c r="A4" s="69" t="s">
        <v>16</v>
      </c>
      <c r="B4" s="70"/>
      <c r="C4" s="70"/>
      <c r="D4" s="70"/>
      <c r="E4" s="70"/>
      <c r="F4" s="70"/>
      <c r="G4" s="27"/>
      <c r="H4" s="27"/>
      <c r="I4" s="27"/>
      <c r="J4" s="27"/>
      <c r="K4" s="27"/>
      <c r="L4" s="57"/>
    </row>
    <row r="5" spans="1:12" x14ac:dyDescent="0.25">
      <c r="A5" s="70"/>
      <c r="B5" s="70"/>
      <c r="C5" s="70"/>
      <c r="D5" s="70"/>
      <c r="E5" s="70"/>
      <c r="F5" s="70"/>
      <c r="G5" s="27"/>
      <c r="H5" s="27"/>
      <c r="I5" s="27"/>
      <c r="J5" s="27"/>
      <c r="K5" s="27"/>
      <c r="L5" s="57"/>
    </row>
    <row r="6" spans="1:12" x14ac:dyDescent="0.25">
      <c r="A6" s="27"/>
      <c r="B6" s="27"/>
      <c r="C6" s="27"/>
      <c r="D6" s="27"/>
      <c r="E6" s="27"/>
      <c r="F6" s="27"/>
      <c r="G6" s="27"/>
      <c r="H6" s="27"/>
      <c r="I6" s="27"/>
      <c r="J6" s="27"/>
      <c r="K6" s="27"/>
      <c r="L6" s="57"/>
    </row>
    <row r="7" spans="1:12" ht="30.75" customHeight="1" x14ac:dyDescent="0.25">
      <c r="A7" s="71" t="s">
        <v>18</v>
      </c>
      <c r="B7" s="72"/>
      <c r="C7" s="72"/>
      <c r="D7" s="72"/>
      <c r="E7" s="72"/>
      <c r="F7" s="72"/>
      <c r="G7" s="27"/>
      <c r="H7" s="27"/>
      <c r="I7" s="27"/>
      <c r="J7" s="27"/>
      <c r="K7" s="27"/>
      <c r="L7" s="57"/>
    </row>
    <row r="8" spans="1:12" x14ac:dyDescent="0.25">
      <c r="A8" s="72"/>
      <c r="B8" s="72"/>
      <c r="C8" s="72"/>
      <c r="D8" s="72"/>
      <c r="E8" s="72"/>
      <c r="F8" s="72"/>
      <c r="G8" s="27"/>
      <c r="H8" s="27"/>
      <c r="I8" s="27"/>
      <c r="J8" s="27"/>
      <c r="K8" s="27"/>
      <c r="L8" s="57"/>
    </row>
    <row r="9" spans="1:12" ht="15.75" customHeight="1" x14ac:dyDescent="0.25">
      <c r="A9" s="57"/>
      <c r="B9" s="57"/>
      <c r="C9" s="57"/>
      <c r="D9" s="57"/>
      <c r="E9" s="57"/>
      <c r="F9" s="57"/>
      <c r="G9" s="57"/>
      <c r="H9" s="57"/>
      <c r="I9" s="57"/>
      <c r="J9" s="57"/>
      <c r="K9" s="57"/>
      <c r="L9" s="57"/>
    </row>
    <row r="10" spans="1:12" ht="15.75" customHeight="1" x14ac:dyDescent="0.25">
      <c r="A10" s="57"/>
      <c r="B10" s="57"/>
      <c r="C10" s="57"/>
      <c r="D10" s="57"/>
      <c r="E10" s="57"/>
      <c r="F10" s="57"/>
      <c r="G10" s="57"/>
      <c r="H10" s="57"/>
      <c r="I10" s="57"/>
      <c r="J10" s="57"/>
      <c r="K10" s="57"/>
      <c r="L10" s="57"/>
    </row>
    <row r="12" spans="1:12" x14ac:dyDescent="0.25">
      <c r="A12" s="66" t="s">
        <v>38</v>
      </c>
      <c r="B12" s="67"/>
      <c r="C12" s="67"/>
      <c r="D12" s="67"/>
      <c r="E12" s="67"/>
      <c r="F12" s="67"/>
      <c r="H12" s="57"/>
    </row>
    <row r="13" spans="1:12" x14ac:dyDescent="0.25">
      <c r="A13" s="67"/>
      <c r="B13" s="67"/>
      <c r="C13" s="67"/>
      <c r="D13" s="67"/>
      <c r="E13" s="67"/>
      <c r="F13" s="67"/>
      <c r="G13" s="17">
        <v>855000</v>
      </c>
      <c r="H13" s="27"/>
      <c r="I13" s="30"/>
    </row>
    <row r="14" spans="1:12" x14ac:dyDescent="0.25">
      <c r="A14" s="66" t="s">
        <v>40</v>
      </c>
      <c r="B14" s="67"/>
      <c r="C14" s="67"/>
      <c r="D14" s="67"/>
      <c r="E14" s="67"/>
      <c r="F14" s="67"/>
      <c r="G14" s="26"/>
      <c r="H14" s="26"/>
      <c r="I14" s="15"/>
    </row>
    <row r="15" spans="1:12" x14ac:dyDescent="0.25">
      <c r="A15" s="67"/>
      <c r="B15" s="67"/>
      <c r="C15" s="67"/>
      <c r="D15" s="67"/>
      <c r="E15" s="67"/>
      <c r="F15" s="67"/>
      <c r="G15" s="18">
        <f>2526000-400000</f>
        <v>2126000</v>
      </c>
      <c r="H15" s="26"/>
    </row>
    <row r="16" spans="1:12" x14ac:dyDescent="0.25">
      <c r="A16" s="26"/>
      <c r="B16" s="26"/>
      <c r="C16" s="26"/>
      <c r="D16" s="26"/>
      <c r="E16" s="26"/>
      <c r="F16" s="26"/>
      <c r="G16" s="26"/>
      <c r="H16" s="26"/>
      <c r="I16" s="30"/>
    </row>
    <row r="17" spans="1:9" x14ac:dyDescent="0.25">
      <c r="A17" s="28" t="s">
        <v>39</v>
      </c>
      <c r="C17" s="58"/>
      <c r="D17" s="58"/>
      <c r="E17" s="58"/>
      <c r="F17" s="58"/>
      <c r="G17" s="16">
        <f>G15-G13</f>
        <v>1271000</v>
      </c>
      <c r="H17" s="58"/>
    </row>
    <row r="18" spans="1:9" x14ac:dyDescent="0.25">
      <c r="A18" s="11"/>
      <c r="B18" s="5"/>
      <c r="C18" s="5"/>
      <c r="D18" s="5"/>
      <c r="E18" s="5"/>
      <c r="F18" s="5"/>
      <c r="G18" s="5"/>
      <c r="H18" s="5"/>
      <c r="I18" s="15"/>
    </row>
    <row r="19" spans="1:9" x14ac:dyDescent="0.25">
      <c r="A19" s="66" t="s">
        <v>41</v>
      </c>
      <c r="B19" s="67"/>
      <c r="C19" s="67"/>
      <c r="D19" s="67"/>
      <c r="E19" s="67"/>
      <c r="F19" s="67"/>
      <c r="G19" s="26"/>
      <c r="H19" s="26"/>
      <c r="I19" s="15"/>
    </row>
    <row r="20" spans="1:9" x14ac:dyDescent="0.25">
      <c r="A20" s="67"/>
      <c r="B20" s="67"/>
      <c r="C20" s="67"/>
      <c r="D20" s="67"/>
      <c r="E20" s="67"/>
      <c r="F20" s="67"/>
      <c r="G20" s="18">
        <v>100000</v>
      </c>
      <c r="H20" s="26"/>
    </row>
    <row r="21" spans="1:9" x14ac:dyDescent="0.25">
      <c r="A21" s="11"/>
      <c r="B21" s="5"/>
      <c r="C21" s="5"/>
      <c r="D21" s="5"/>
      <c r="E21" s="5"/>
      <c r="F21" s="5"/>
      <c r="G21" s="5"/>
      <c r="H21" s="5"/>
      <c r="I21" s="15"/>
    </row>
    <row r="22" spans="1:9" x14ac:dyDescent="0.25">
      <c r="A22" s="66" t="s">
        <v>42</v>
      </c>
      <c r="B22" s="67"/>
      <c r="C22" s="67"/>
      <c r="D22" s="67"/>
      <c r="E22" s="67"/>
      <c r="F22" s="67"/>
      <c r="G22" s="26"/>
      <c r="H22" s="26"/>
      <c r="I22" s="15"/>
    </row>
    <row r="23" spans="1:9" x14ac:dyDescent="0.25">
      <c r="A23" s="67"/>
      <c r="B23" s="67"/>
      <c r="C23" s="67"/>
      <c r="D23" s="67"/>
      <c r="E23" s="67"/>
      <c r="F23" s="67"/>
      <c r="G23" s="18">
        <v>150000</v>
      </c>
      <c r="H23" s="26"/>
    </row>
    <row r="24" spans="1:9" x14ac:dyDescent="0.25">
      <c r="A24" s="11"/>
      <c r="B24" s="5"/>
      <c r="C24" s="5"/>
      <c r="D24" s="5"/>
      <c r="E24" s="5"/>
      <c r="F24" s="5"/>
      <c r="G24" s="5"/>
      <c r="H24" s="5"/>
      <c r="I24" s="15"/>
    </row>
    <row r="25" spans="1:9" x14ac:dyDescent="0.25">
      <c r="A25" s="66" t="s">
        <v>45</v>
      </c>
      <c r="B25" s="67"/>
      <c r="C25" s="67"/>
      <c r="D25" s="67"/>
      <c r="E25" s="67"/>
      <c r="F25" s="67"/>
      <c r="G25" s="26"/>
      <c r="H25" s="26"/>
      <c r="I25" s="15"/>
    </row>
    <row r="26" spans="1:9" ht="13.5" customHeight="1" x14ac:dyDescent="0.25">
      <c r="A26" s="67"/>
      <c r="B26" s="67"/>
      <c r="C26" s="67"/>
      <c r="D26" s="67"/>
      <c r="E26" s="67"/>
      <c r="F26" s="67"/>
      <c r="G26" s="18">
        <v>75000</v>
      </c>
      <c r="H26" s="26"/>
    </row>
    <row r="27" spans="1:9" x14ac:dyDescent="0.25">
      <c r="A27" s="5"/>
      <c r="B27" s="5"/>
      <c r="C27" s="5"/>
      <c r="D27" s="5"/>
      <c r="E27" s="5"/>
      <c r="F27" s="5"/>
      <c r="G27" s="5"/>
      <c r="H27" s="5"/>
      <c r="I27" s="15"/>
    </row>
    <row r="28" spans="1:9" x14ac:dyDescent="0.25">
      <c r="A28" s="66" t="s">
        <v>37</v>
      </c>
      <c r="B28" s="67"/>
      <c r="C28" s="67"/>
      <c r="D28" s="67"/>
      <c r="E28" s="67"/>
      <c r="F28" s="67"/>
      <c r="G28" s="19">
        <f>G17+G20+G23+G26</f>
        <v>1596000</v>
      </c>
      <c r="H28" s="26"/>
    </row>
    <row r="29" spans="1:9" x14ac:dyDescent="0.25">
      <c r="A29" s="27"/>
      <c r="B29" s="27"/>
      <c r="C29" s="27"/>
      <c r="D29" s="27"/>
      <c r="E29" s="27"/>
      <c r="F29" s="27"/>
      <c r="G29" s="27"/>
      <c r="H29" s="27"/>
      <c r="I29" s="27"/>
    </row>
    <row r="30" spans="1:9" x14ac:dyDescent="0.25">
      <c r="A30" s="4"/>
      <c r="B30" s="5"/>
      <c r="C30" s="5"/>
      <c r="D30" s="5"/>
      <c r="E30" s="5"/>
      <c r="F30" s="5"/>
      <c r="G30" s="5"/>
      <c r="H30" s="5"/>
      <c r="I30" s="5"/>
    </row>
    <row r="31" spans="1:9" x14ac:dyDescent="0.25">
      <c r="A31" s="4"/>
      <c r="B31" s="5"/>
      <c r="C31" s="5"/>
      <c r="D31" s="5"/>
      <c r="E31" s="5"/>
      <c r="F31" s="5"/>
      <c r="G31" s="5"/>
      <c r="H31" s="5"/>
      <c r="I31" s="5"/>
    </row>
    <row r="32" spans="1:9" x14ac:dyDescent="0.25">
      <c r="G32" s="5"/>
      <c r="H32" s="5"/>
      <c r="I32" s="5"/>
    </row>
    <row r="33" spans="1:9" x14ac:dyDescent="0.25">
      <c r="G33" s="5"/>
      <c r="H33" s="5"/>
      <c r="I33" s="5"/>
    </row>
    <row r="34" spans="1:9" x14ac:dyDescent="0.25">
      <c r="A34" s="4" t="s">
        <v>17</v>
      </c>
      <c r="B34" s="5"/>
      <c r="C34" s="5"/>
      <c r="G34" s="5"/>
      <c r="H34" s="5"/>
      <c r="I34" s="15"/>
    </row>
    <row r="35" spans="1:9" x14ac:dyDescent="0.25">
      <c r="A35" s="5"/>
      <c r="B35" s="11" t="s">
        <v>51</v>
      </c>
      <c r="C35" s="5"/>
      <c r="D35" s="5"/>
      <c r="E35" s="5"/>
      <c r="F35" s="5"/>
      <c r="G35" s="5"/>
      <c r="H35" s="5"/>
      <c r="I35" s="5"/>
    </row>
    <row r="36" spans="1:9" x14ac:dyDescent="0.25">
      <c r="A36" s="6" t="s">
        <v>19</v>
      </c>
      <c r="B36" s="39" t="s">
        <v>53</v>
      </c>
      <c r="C36" s="5"/>
      <c r="D36" s="19">
        <v>210500</v>
      </c>
      <c r="E36" s="5"/>
      <c r="F36" s="5"/>
      <c r="G36" s="5"/>
      <c r="H36" s="5"/>
      <c r="I36" s="5"/>
    </row>
    <row r="37" spans="1:9" x14ac:dyDescent="0.25">
      <c r="A37" s="50" t="s">
        <v>66</v>
      </c>
      <c r="B37" s="40" t="s">
        <v>56</v>
      </c>
      <c r="D37" s="19">
        <v>10000</v>
      </c>
      <c r="F37" s="5"/>
      <c r="G37" s="5"/>
      <c r="H37" s="5"/>
      <c r="I37" s="5"/>
    </row>
    <row r="38" spans="1:9" x14ac:dyDescent="0.25">
      <c r="A38" s="6" t="s">
        <v>20</v>
      </c>
      <c r="B38" s="39" t="s">
        <v>54</v>
      </c>
      <c r="C38" s="5"/>
      <c r="D38" s="19">
        <v>94500</v>
      </c>
      <c r="F38" s="5"/>
      <c r="G38" s="5"/>
      <c r="H38" s="5"/>
      <c r="I38" s="5"/>
    </row>
    <row r="39" spans="1:9" x14ac:dyDescent="0.25">
      <c r="A39" s="50" t="s">
        <v>65</v>
      </c>
      <c r="B39" s="39" t="s">
        <v>55</v>
      </c>
      <c r="C39" s="5"/>
      <c r="D39" s="19">
        <v>0</v>
      </c>
      <c r="F39" s="5"/>
      <c r="G39" s="5"/>
      <c r="H39" s="5"/>
      <c r="I39" s="5"/>
    </row>
    <row r="40" spans="1:9" x14ac:dyDescent="0.25">
      <c r="A40" s="8"/>
      <c r="B40" s="7"/>
      <c r="C40" s="24" t="s">
        <v>46</v>
      </c>
      <c r="D40" s="24">
        <f>SUM(D36:D39)</f>
        <v>315000</v>
      </c>
      <c r="F40" s="5"/>
      <c r="G40" s="5"/>
      <c r="H40" s="5"/>
      <c r="I40" s="5"/>
    </row>
    <row r="41" spans="1:9" x14ac:dyDescent="0.25">
      <c r="A41" s="6"/>
      <c r="B41" s="5"/>
      <c r="C41" s="5"/>
      <c r="D41" s="5"/>
      <c r="E41" s="15"/>
      <c r="F41" s="5"/>
      <c r="G41" s="5"/>
      <c r="H41" s="5"/>
      <c r="I41" s="5"/>
    </row>
    <row r="42" spans="1:9" ht="14.45" customHeight="1" x14ac:dyDescent="0.25">
      <c r="A42" s="6"/>
      <c r="B42" s="20" t="s">
        <v>3</v>
      </c>
      <c r="C42" s="5"/>
      <c r="D42" s="19">
        <v>745</v>
      </c>
      <c r="F42" s="5"/>
      <c r="G42" s="27"/>
      <c r="H42" s="27"/>
      <c r="I42" s="5"/>
    </row>
    <row r="43" spans="1:9" x14ac:dyDescent="0.25">
      <c r="A43" s="5"/>
      <c r="B43" s="11" t="s">
        <v>4</v>
      </c>
      <c r="C43" s="9"/>
      <c r="D43" s="37">
        <v>21500</v>
      </c>
      <c r="F43" s="5"/>
      <c r="G43" s="27"/>
      <c r="H43" s="27"/>
      <c r="I43" s="5"/>
    </row>
    <row r="44" spans="1:9" x14ac:dyDescent="0.25">
      <c r="A44" s="5"/>
      <c r="B44" s="5"/>
      <c r="C44" s="5"/>
      <c r="D44" s="15"/>
      <c r="E44" s="5"/>
      <c r="F44" s="5"/>
      <c r="G44" s="27"/>
      <c r="H44" s="27"/>
      <c r="I44" s="5"/>
    </row>
    <row r="45" spans="1:9" x14ac:dyDescent="0.25">
      <c r="A45" s="66" t="s">
        <v>44</v>
      </c>
      <c r="B45" s="67"/>
      <c r="C45" s="67"/>
      <c r="D45" s="67"/>
      <c r="E45" s="67"/>
      <c r="F45" s="67"/>
      <c r="G45" s="5"/>
      <c r="H45" s="5"/>
      <c r="I45" s="5"/>
    </row>
    <row r="46" spans="1:9" ht="14.45" customHeight="1" x14ac:dyDescent="0.25">
      <c r="A46" s="67"/>
      <c r="B46" s="67"/>
      <c r="C46" s="67"/>
      <c r="D46" s="67"/>
      <c r="E46" s="67"/>
      <c r="F46" s="67"/>
      <c r="G46" s="5"/>
      <c r="H46" s="5"/>
      <c r="I46" s="5"/>
    </row>
    <row r="47" spans="1:9" ht="14.45" customHeight="1" x14ac:dyDescent="0.25">
      <c r="A47" s="67"/>
      <c r="B47" s="67"/>
      <c r="C47" s="67"/>
      <c r="D47" s="67"/>
      <c r="E47" s="67"/>
      <c r="F47" s="67"/>
      <c r="G47" s="5"/>
      <c r="H47" s="5"/>
      <c r="I47" s="5"/>
    </row>
    <row r="48" spans="1:9" x14ac:dyDescent="0.25">
      <c r="A48" s="5"/>
      <c r="B48" s="5"/>
      <c r="C48" s="5"/>
      <c r="D48" s="5"/>
      <c r="E48" s="5"/>
      <c r="F48" s="5"/>
      <c r="G48" s="5"/>
      <c r="H48" s="5"/>
      <c r="I48" s="5"/>
    </row>
    <row r="49" spans="1:9" x14ac:dyDescent="0.25">
      <c r="A49" s="5"/>
      <c r="B49" s="5"/>
      <c r="C49" s="5"/>
      <c r="D49" s="5"/>
      <c r="E49" s="5"/>
      <c r="F49" s="5"/>
      <c r="G49" s="5"/>
      <c r="H49" s="5"/>
      <c r="I49" s="5"/>
    </row>
    <row r="50" spans="1:9" x14ac:dyDescent="0.25">
      <c r="A50" s="5"/>
      <c r="B50" s="5"/>
      <c r="C50" s="5"/>
      <c r="D50" s="5"/>
      <c r="E50" s="5"/>
      <c r="F50" s="5"/>
      <c r="G50" s="5"/>
      <c r="H50" s="5"/>
      <c r="I50" s="5"/>
    </row>
    <row r="51" spans="1:9" x14ac:dyDescent="0.25">
      <c r="A51" s="66" t="s">
        <v>24</v>
      </c>
      <c r="B51" s="67"/>
      <c r="C51" s="67"/>
      <c r="D51" s="67"/>
      <c r="E51" s="67"/>
      <c r="F51" s="67"/>
      <c r="G51" s="58"/>
    </row>
    <row r="52" spans="1:9" x14ac:dyDescent="0.25">
      <c r="A52" s="67"/>
      <c r="B52" s="67"/>
      <c r="C52" s="67"/>
      <c r="D52" s="67"/>
      <c r="E52" s="67"/>
      <c r="F52" s="67"/>
      <c r="G52" s="58"/>
    </row>
    <row r="54" spans="1:9" x14ac:dyDescent="0.25">
      <c r="B54" s="73" t="s">
        <v>52</v>
      </c>
      <c r="C54" s="67"/>
      <c r="D54" s="22">
        <f>90200000+631000</f>
        <v>90831000</v>
      </c>
      <c r="E54" s="27"/>
      <c r="F54" s="27"/>
      <c r="G54" s="27"/>
      <c r="H54" s="27"/>
      <c r="I54" s="27"/>
    </row>
    <row r="55" spans="1:9" x14ac:dyDescent="0.25">
      <c r="B55" s="59" t="s">
        <v>49</v>
      </c>
      <c r="D55" s="22">
        <v>5000000</v>
      </c>
      <c r="E55" s="27"/>
      <c r="F55" s="27"/>
      <c r="G55" s="27"/>
      <c r="H55" s="27"/>
      <c r="I55" s="27"/>
    </row>
    <row r="56" spans="1:9" x14ac:dyDescent="0.25">
      <c r="A56" s="27"/>
      <c r="B56" s="59" t="s">
        <v>1</v>
      </c>
      <c r="D56" s="22">
        <v>15000000</v>
      </c>
      <c r="E56" s="27"/>
      <c r="F56" s="27"/>
      <c r="G56" s="27"/>
      <c r="H56" s="27"/>
      <c r="I56" s="27"/>
    </row>
    <row r="57" spans="1:9" x14ac:dyDescent="0.25">
      <c r="A57" s="5"/>
      <c r="B57" s="73" t="s">
        <v>5</v>
      </c>
      <c r="C57" s="67"/>
      <c r="D57" s="22">
        <v>5000000</v>
      </c>
      <c r="E57" s="5"/>
      <c r="F57" s="5"/>
      <c r="G57" s="5"/>
      <c r="H57" s="5"/>
      <c r="I57" s="5"/>
    </row>
    <row r="58" spans="1:9" x14ac:dyDescent="0.25">
      <c r="A58" s="56"/>
      <c r="B58" s="73" t="s">
        <v>62</v>
      </c>
      <c r="C58" s="67"/>
      <c r="D58" s="22">
        <v>9721000</v>
      </c>
      <c r="E58" s="21"/>
      <c r="F58" s="5"/>
      <c r="G58" s="5"/>
      <c r="H58" s="5"/>
      <c r="I58" s="5"/>
    </row>
    <row r="59" spans="1:9" x14ac:dyDescent="0.25">
      <c r="A59" s="56"/>
      <c r="B59" s="73" t="s">
        <v>6</v>
      </c>
      <c r="C59" s="67"/>
      <c r="D59" s="22">
        <v>4650000</v>
      </c>
      <c r="E59" s="21"/>
      <c r="F59" s="5"/>
      <c r="G59" s="5"/>
      <c r="H59" s="5"/>
      <c r="I59" s="5"/>
    </row>
    <row r="60" spans="1:9" ht="14.45" customHeight="1" x14ac:dyDescent="0.25">
      <c r="A60" s="56"/>
      <c r="B60" s="59" t="s">
        <v>7</v>
      </c>
      <c r="D60" s="36">
        <f>SUM(D54:D59)</f>
        <v>130202000</v>
      </c>
      <c r="E60" s="21"/>
      <c r="F60" s="5"/>
      <c r="G60" s="5"/>
      <c r="H60" s="5"/>
      <c r="I60" s="5"/>
    </row>
    <row r="61" spans="1:9" ht="14.45" customHeight="1" x14ac:dyDescent="0.25">
      <c r="A61" s="56"/>
      <c r="B61" s="59"/>
      <c r="D61" s="21"/>
      <c r="E61" s="21"/>
      <c r="F61" s="5"/>
      <c r="G61" s="5"/>
      <c r="H61" s="5"/>
      <c r="I61" s="5"/>
    </row>
    <row r="62" spans="1:9" ht="14.45" customHeight="1" x14ac:dyDescent="0.25">
      <c r="A62" s="56"/>
      <c r="B62" s="59"/>
      <c r="D62" s="21"/>
      <c r="E62" s="21"/>
      <c r="F62" s="5"/>
      <c r="G62" s="5"/>
      <c r="H62" s="5"/>
      <c r="I62" s="5"/>
    </row>
    <row r="63" spans="1:9" ht="14.45" customHeight="1" x14ac:dyDescent="0.25">
      <c r="A63" s="56"/>
      <c r="B63" s="59"/>
      <c r="D63" s="21"/>
      <c r="E63" s="21"/>
      <c r="F63" s="5"/>
      <c r="G63" s="5"/>
      <c r="H63" s="5"/>
      <c r="I63" s="5"/>
    </row>
    <row r="64" spans="1:9" ht="14.45" customHeight="1" x14ac:dyDescent="0.25">
      <c r="A64" s="56"/>
      <c r="E64" s="21"/>
      <c r="F64" s="5"/>
      <c r="G64" s="5"/>
      <c r="H64" s="5"/>
      <c r="I64" s="5"/>
    </row>
    <row r="65" spans="1:14" x14ac:dyDescent="0.25">
      <c r="A65" s="71" t="s">
        <v>25</v>
      </c>
      <c r="B65" s="72"/>
      <c r="C65" s="72"/>
      <c r="D65" s="72"/>
      <c r="E65" s="72"/>
      <c r="F65" s="72"/>
      <c r="G65" s="57"/>
      <c r="H65" s="57"/>
      <c r="I65" s="5"/>
    </row>
    <row r="66" spans="1:14" x14ac:dyDescent="0.25">
      <c r="A66" s="67"/>
      <c r="B66" s="67"/>
      <c r="C66" s="67"/>
      <c r="D66" s="67"/>
      <c r="E66" s="67"/>
      <c r="F66" s="67"/>
      <c r="G66" s="58"/>
      <c r="H66" s="58"/>
      <c r="I66" s="5"/>
    </row>
    <row r="67" spans="1:14" ht="11.25" customHeight="1" x14ac:dyDescent="0.25"/>
    <row r="68" spans="1:14" x14ac:dyDescent="0.25">
      <c r="A68" s="71" t="s">
        <v>21</v>
      </c>
      <c r="B68" s="72"/>
      <c r="C68" s="72"/>
      <c r="D68" s="72"/>
      <c r="E68" s="72"/>
      <c r="F68" s="72"/>
      <c r="G68" s="57"/>
      <c r="H68" s="57"/>
      <c r="I68" s="27"/>
    </row>
    <row r="69" spans="1:14" x14ac:dyDescent="0.25">
      <c r="A69" s="67"/>
      <c r="B69" s="67"/>
      <c r="C69" s="67"/>
      <c r="D69" s="67"/>
      <c r="E69" s="67"/>
      <c r="F69" s="67"/>
      <c r="G69" s="57"/>
      <c r="H69" s="57"/>
      <c r="I69" s="27"/>
    </row>
    <row r="70" spans="1:14" x14ac:dyDescent="0.25">
      <c r="A70" s="67"/>
      <c r="B70" s="67"/>
      <c r="C70" s="67"/>
      <c r="D70" s="67"/>
      <c r="E70" s="67"/>
      <c r="F70" s="67"/>
      <c r="G70" s="57"/>
      <c r="H70" s="57"/>
      <c r="I70" s="27"/>
    </row>
    <row r="71" spans="1:14" x14ac:dyDescent="0.25">
      <c r="A71" s="4"/>
      <c r="B71" s="5"/>
      <c r="C71" s="5"/>
      <c r="D71" s="5"/>
      <c r="E71" s="5"/>
      <c r="F71" s="5"/>
      <c r="G71" s="5"/>
      <c r="H71" s="5"/>
      <c r="I71" s="5"/>
    </row>
    <row r="72" spans="1:14" x14ac:dyDescent="0.25">
      <c r="A72" s="56"/>
      <c r="B72" s="11" t="s">
        <v>9</v>
      </c>
      <c r="C72" s="57"/>
      <c r="D72" s="57"/>
      <c r="E72" s="1" t="s">
        <v>10</v>
      </c>
      <c r="F72" s="10" t="s">
        <v>8</v>
      </c>
      <c r="G72" s="1" t="s">
        <v>22</v>
      </c>
      <c r="I72" s="27"/>
    </row>
    <row r="73" spans="1:14" x14ac:dyDescent="0.25">
      <c r="A73" s="27"/>
      <c r="B73" s="28" t="s">
        <v>52</v>
      </c>
      <c r="C73" s="27"/>
      <c r="D73" s="27"/>
      <c r="E73" s="33">
        <f>Allocations!D2*Allocations!B5*Allocations!B9</f>
        <v>1005480</v>
      </c>
      <c r="F73" s="34">
        <f>D54</f>
        <v>90831000</v>
      </c>
      <c r="G73" s="43">
        <f>E73/F73</f>
        <v>1.106978894870694E-2</v>
      </c>
      <c r="I73" s="27"/>
    </row>
    <row r="74" spans="1:14" x14ac:dyDescent="0.25">
      <c r="A74" s="27"/>
      <c r="B74" s="28" t="s">
        <v>49</v>
      </c>
      <c r="C74" s="27"/>
      <c r="D74" s="27"/>
      <c r="E74" s="33">
        <f>Allocations!D2*Allocations!B5*Allocations!B10</f>
        <v>111720</v>
      </c>
      <c r="F74" s="34">
        <f>D55</f>
        <v>5000000</v>
      </c>
      <c r="G74" s="43">
        <f>E74/F74</f>
        <v>2.2343999999999999E-2</v>
      </c>
      <c r="I74" s="27"/>
    </row>
    <row r="75" spans="1:14" x14ac:dyDescent="0.25">
      <c r="A75" s="27"/>
      <c r="B75" s="28" t="s">
        <v>43</v>
      </c>
      <c r="C75" s="27"/>
      <c r="D75" s="27"/>
      <c r="E75" s="33">
        <f>Allocations!D2*Allocations!B6*Allocations!B13</f>
        <v>421344</v>
      </c>
      <c r="F75" s="51">
        <f>D56+D58+D59</f>
        <v>29371000</v>
      </c>
      <c r="G75" s="43">
        <f>E75/F75</f>
        <v>1.4345578972455824E-2</v>
      </c>
      <c r="I75" s="27"/>
    </row>
    <row r="76" spans="1:14" x14ac:dyDescent="0.25">
      <c r="A76" s="5"/>
      <c r="B76" s="28" t="s">
        <v>23</v>
      </c>
      <c r="C76" s="26"/>
      <c r="D76" s="5"/>
      <c r="E76" s="33">
        <f>Allocations!D2*Allocations!B6*Allocations!B14</f>
        <v>57456</v>
      </c>
      <c r="F76" s="34">
        <f>D57</f>
        <v>5000000</v>
      </c>
      <c r="G76" s="5">
        <f>E76/F76</f>
        <v>1.14912E-2</v>
      </c>
      <c r="H76" s="2"/>
      <c r="I76" s="5"/>
    </row>
    <row r="77" spans="1:14" x14ac:dyDescent="0.25">
      <c r="A77" s="5"/>
      <c r="C77" s="1" t="s">
        <v>36</v>
      </c>
      <c r="D77" s="5"/>
      <c r="E77" s="35">
        <f>SUM(E73:E76)</f>
        <v>1596000</v>
      </c>
      <c r="F77" s="35">
        <f>SUM(F73:F76)</f>
        <v>130202000</v>
      </c>
      <c r="H77" s="2"/>
    </row>
    <row r="78" spans="1:14" x14ac:dyDescent="0.25">
      <c r="L78" s="5"/>
      <c r="M78" s="23"/>
      <c r="N78" s="23"/>
    </row>
    <row r="79" spans="1:14" x14ac:dyDescent="0.25">
      <c r="L79" s="5"/>
      <c r="M79" s="5"/>
      <c r="N79" s="5"/>
    </row>
    <row r="81" spans="1:12" x14ac:dyDescent="0.25">
      <c r="A81" s="5"/>
      <c r="C81" s="26"/>
      <c r="D81" s="5"/>
      <c r="L81" s="5"/>
    </row>
    <row r="82" spans="1:12" x14ac:dyDescent="0.25">
      <c r="A82" s="5"/>
      <c r="C82" s="26"/>
      <c r="D82" s="5"/>
    </row>
    <row r="83" spans="1:12" x14ac:dyDescent="0.25">
      <c r="A83" s="5"/>
      <c r="B83" s="5"/>
      <c r="C83" s="5"/>
      <c r="D83" s="5"/>
      <c r="E83" s="5"/>
      <c r="F83" s="26"/>
      <c r="G83" s="26"/>
      <c r="H83" s="5"/>
    </row>
    <row r="84" spans="1:12" x14ac:dyDescent="0.25">
      <c r="A84" s="41" t="s">
        <v>57</v>
      </c>
      <c r="B84" s="42"/>
      <c r="C84" s="41"/>
      <c r="D84" s="1"/>
      <c r="G84" s="26"/>
      <c r="H84" s="5"/>
    </row>
    <row r="85" spans="1:12" x14ac:dyDescent="0.25">
      <c r="A85" s="42" t="s">
        <v>58</v>
      </c>
      <c r="B85" s="42"/>
      <c r="C85" s="49">
        <f>G73</f>
        <v>1.106978894870694E-2</v>
      </c>
      <c r="D85" s="5"/>
      <c r="E85" s="5"/>
      <c r="F85" s="5"/>
      <c r="G85" s="5"/>
      <c r="H85" s="5"/>
      <c r="I85" s="5"/>
    </row>
    <row r="86" spans="1:12" x14ac:dyDescent="0.25">
      <c r="A86" s="42" t="s">
        <v>59</v>
      </c>
      <c r="B86" s="42"/>
      <c r="C86" s="49">
        <f>G75</f>
        <v>1.4345578972455824E-2</v>
      </c>
      <c r="D86" s="5"/>
      <c r="E86" s="5"/>
      <c r="F86" s="5"/>
      <c r="G86" s="5"/>
      <c r="H86" s="5"/>
      <c r="I86" s="5"/>
      <c r="J86" s="5"/>
    </row>
    <row r="87" spans="1:12" x14ac:dyDescent="0.25">
      <c r="A87" s="42"/>
      <c r="B87" s="44" t="s">
        <v>61</v>
      </c>
      <c r="C87" s="48">
        <f>C86/C85</f>
        <v>1.2959216330977592</v>
      </c>
      <c r="G87" s="5"/>
      <c r="H87" s="5"/>
      <c r="I87" s="5"/>
    </row>
    <row r="88" spans="1:12" x14ac:dyDescent="0.25">
      <c r="I88" s="5"/>
    </row>
    <row r="89" spans="1:12" x14ac:dyDescent="0.25">
      <c r="C89" s="50" t="s">
        <v>70</v>
      </c>
      <c r="D89" s="42" t="s">
        <v>64</v>
      </c>
      <c r="E89" s="42"/>
      <c r="F89" s="42">
        <f>G76</f>
        <v>1.14912E-2</v>
      </c>
      <c r="G89" s="47">
        <f>F89/F90</f>
        <v>0.8010272727272727</v>
      </c>
      <c r="I89" s="5"/>
    </row>
    <row r="90" spans="1:12" x14ac:dyDescent="0.25">
      <c r="C90" s="42"/>
      <c r="D90" s="42" t="s">
        <v>60</v>
      </c>
      <c r="E90" s="42"/>
      <c r="F90" s="42">
        <f>G75</f>
        <v>1.4345578972455824E-2</v>
      </c>
      <c r="G90" s="42"/>
      <c r="I90" s="5"/>
    </row>
    <row r="91" spans="1:12" x14ac:dyDescent="0.25">
      <c r="A91" s="1" t="s">
        <v>51</v>
      </c>
      <c r="B91" s="5"/>
      <c r="E91" s="1" t="s">
        <v>10</v>
      </c>
      <c r="F91" s="10" t="s">
        <v>8</v>
      </c>
      <c r="G91" s="1" t="s">
        <v>22</v>
      </c>
      <c r="I91" s="5"/>
    </row>
    <row r="92" spans="1:12" x14ac:dyDescent="0.25">
      <c r="B92" t="s">
        <v>52</v>
      </c>
      <c r="E92" s="2">
        <f>D36+D37</f>
        <v>220500</v>
      </c>
      <c r="F92" s="2">
        <f>D54+D55</f>
        <v>95831000</v>
      </c>
      <c r="G92">
        <f>E92/F92</f>
        <v>2.3009255877534411E-3</v>
      </c>
      <c r="I92" s="5"/>
    </row>
    <row r="93" spans="1:12" x14ac:dyDescent="0.25">
      <c r="B93" t="s">
        <v>1</v>
      </c>
      <c r="E93" s="2">
        <f>D38</f>
        <v>94500</v>
      </c>
      <c r="F93" s="2">
        <f>D56+D57+D58</f>
        <v>29721000</v>
      </c>
      <c r="G93">
        <f>E93/F93</f>
        <v>3.1795700010093875E-3</v>
      </c>
      <c r="I93" s="5"/>
    </row>
    <row r="94" spans="1:12" x14ac:dyDescent="0.25">
      <c r="B94" t="s">
        <v>48</v>
      </c>
      <c r="E94" s="2">
        <f>D39</f>
        <v>0</v>
      </c>
      <c r="F94" s="46" t="s">
        <v>63</v>
      </c>
      <c r="G94">
        <f>E94/F95</f>
        <v>0</v>
      </c>
      <c r="I94" s="5"/>
    </row>
    <row r="95" spans="1:12" x14ac:dyDescent="0.25">
      <c r="D95" s="25" t="s">
        <v>36</v>
      </c>
      <c r="E95" s="24">
        <f>SUM(E92:E94)</f>
        <v>315000</v>
      </c>
      <c r="F95" s="3">
        <f>F92+F93</f>
        <v>125552000</v>
      </c>
      <c r="I95" s="5"/>
    </row>
    <row r="96" spans="1:12" x14ac:dyDescent="0.25">
      <c r="G96" s="45" t="s">
        <v>71</v>
      </c>
      <c r="I96" s="5"/>
    </row>
    <row r="97" spans="1:9" x14ac:dyDescent="0.25">
      <c r="B97" s="1" t="s">
        <v>3</v>
      </c>
      <c r="E97" s="2">
        <f>G97*F97</f>
        <v>744.62860000000001</v>
      </c>
      <c r="F97" s="2">
        <f>D58</f>
        <v>9721000</v>
      </c>
      <c r="G97" s="32">
        <v>7.6600000000000005E-5</v>
      </c>
      <c r="H97" s="2"/>
    </row>
    <row r="98" spans="1:9" x14ac:dyDescent="0.25">
      <c r="B98" s="1" t="s">
        <v>4</v>
      </c>
      <c r="E98" s="2">
        <f>D43</f>
        <v>21500</v>
      </c>
      <c r="F98" s="2">
        <f>F77</f>
        <v>130202000</v>
      </c>
      <c r="G98">
        <f>E98/F98</f>
        <v>1.6512803182746808E-4</v>
      </c>
      <c r="H98" s="15"/>
    </row>
    <row r="99" spans="1:9" x14ac:dyDescent="0.25">
      <c r="I99" s="5"/>
    </row>
    <row r="110" spans="1:9" x14ac:dyDescent="0.25">
      <c r="A110" s="73" t="s">
        <v>26</v>
      </c>
      <c r="B110" s="72"/>
      <c r="C110" s="72"/>
      <c r="D110" s="72"/>
      <c r="E110" s="72"/>
      <c r="F110" s="72"/>
      <c r="G110" s="57"/>
      <c r="H110" s="57"/>
    </row>
    <row r="111" spans="1:9" x14ac:dyDescent="0.25">
      <c r="A111" s="72"/>
      <c r="B111" s="72"/>
      <c r="C111" s="72"/>
      <c r="D111" s="72"/>
      <c r="E111" s="72"/>
      <c r="F111" s="72"/>
      <c r="G111" s="57"/>
      <c r="H111" s="57"/>
    </row>
    <row r="112" spans="1:9" x14ac:dyDescent="0.25">
      <c r="A112" s="5"/>
      <c r="B112" s="5"/>
      <c r="C112" s="5"/>
      <c r="D112" s="5"/>
      <c r="E112" s="5"/>
      <c r="F112" s="5"/>
      <c r="G112" s="5"/>
      <c r="H112" s="5"/>
    </row>
    <row r="113" spans="1:8" x14ac:dyDescent="0.25">
      <c r="A113" s="4" t="s">
        <v>27</v>
      </c>
      <c r="B113" s="5"/>
      <c r="C113" s="5"/>
      <c r="D113" s="5"/>
      <c r="E113" s="5"/>
      <c r="F113" s="5"/>
      <c r="G113" s="5"/>
      <c r="H113" s="5"/>
    </row>
    <row r="114" spans="1:8" x14ac:dyDescent="0.25">
      <c r="A114" s="5"/>
      <c r="B114" s="5"/>
      <c r="C114" s="5"/>
      <c r="D114" s="5"/>
      <c r="E114" s="5"/>
      <c r="F114" s="5"/>
      <c r="G114" s="5"/>
      <c r="H114" s="5"/>
    </row>
    <row r="115" spans="1:8" x14ac:dyDescent="0.25">
      <c r="A115" s="4" t="s">
        <v>28</v>
      </c>
      <c r="B115" s="5"/>
      <c r="C115" s="5"/>
      <c r="D115" s="5"/>
      <c r="E115" s="5"/>
      <c r="F115" s="5"/>
      <c r="G115" s="5"/>
      <c r="H115" s="5"/>
    </row>
    <row r="116" spans="1:8" x14ac:dyDescent="0.25">
      <c r="A116" s="4"/>
      <c r="B116" s="5"/>
      <c r="C116" s="5"/>
      <c r="D116" s="5"/>
      <c r="E116" s="5"/>
      <c r="F116" s="5"/>
      <c r="G116" s="5"/>
      <c r="H116" s="5"/>
    </row>
    <row r="117" spans="1:8" x14ac:dyDescent="0.25">
      <c r="A117" s="4"/>
      <c r="B117" s="5"/>
      <c r="C117" s="5"/>
      <c r="D117" s="5"/>
      <c r="E117" s="5"/>
      <c r="F117" s="5"/>
      <c r="G117" s="5"/>
      <c r="H117" s="5"/>
    </row>
    <row r="118" spans="1:8" x14ac:dyDescent="0.25">
      <c r="A118" s="4" t="s">
        <v>29</v>
      </c>
      <c r="B118" s="5"/>
      <c r="C118" s="5"/>
      <c r="D118" s="5"/>
      <c r="E118" s="5"/>
      <c r="F118" s="5"/>
      <c r="G118" s="5"/>
      <c r="H118" s="5"/>
    </row>
    <row r="119" spans="1:8" x14ac:dyDescent="0.25">
      <c r="A119" s="4"/>
      <c r="B119" s="5"/>
      <c r="C119" s="5"/>
      <c r="D119" s="5"/>
      <c r="E119" s="5"/>
      <c r="F119" s="5"/>
      <c r="G119" s="5"/>
      <c r="H119" s="5"/>
    </row>
    <row r="120" spans="1:8" x14ac:dyDescent="0.25">
      <c r="A120" s="4" t="s">
        <v>30</v>
      </c>
      <c r="B120" s="5"/>
      <c r="C120" s="5"/>
      <c r="D120" s="5"/>
      <c r="E120" s="5"/>
      <c r="F120" s="5"/>
      <c r="G120" s="5"/>
      <c r="H120" s="5"/>
    </row>
    <row r="121" spans="1:8" x14ac:dyDescent="0.25">
      <c r="A121" s="4"/>
      <c r="B121" s="5"/>
      <c r="C121" s="5"/>
      <c r="D121" s="5"/>
      <c r="E121" s="5"/>
      <c r="F121" s="5"/>
      <c r="G121" s="5"/>
      <c r="H121" s="5"/>
    </row>
    <row r="122" spans="1:8" x14ac:dyDescent="0.25">
      <c r="A122" s="4" t="s">
        <v>31</v>
      </c>
      <c r="B122" s="5"/>
      <c r="C122" s="5"/>
      <c r="D122" s="5"/>
      <c r="E122" s="5"/>
      <c r="F122" s="5"/>
      <c r="G122" s="5"/>
      <c r="H122" s="5"/>
    </row>
    <row r="123" spans="1:8" x14ac:dyDescent="0.25">
      <c r="A123" s="4"/>
      <c r="B123" s="5"/>
      <c r="C123" s="5"/>
      <c r="D123" s="5"/>
      <c r="E123" s="5"/>
      <c r="F123" s="5"/>
      <c r="G123" s="5"/>
      <c r="H123" s="5"/>
    </row>
    <row r="124" spans="1:8" x14ac:dyDescent="0.25">
      <c r="A124" s="4" t="s">
        <v>32</v>
      </c>
      <c r="B124" s="5"/>
      <c r="C124" s="5"/>
      <c r="D124" s="5"/>
      <c r="E124" s="5"/>
      <c r="F124" s="5"/>
      <c r="G124" s="5"/>
      <c r="H124" s="5"/>
    </row>
    <row r="125" spans="1:8" x14ac:dyDescent="0.25">
      <c r="A125" s="5"/>
      <c r="B125" s="5"/>
      <c r="C125" s="5"/>
      <c r="D125" s="5"/>
      <c r="E125" s="5"/>
      <c r="F125" s="5"/>
      <c r="G125" s="5"/>
      <c r="H125" s="5"/>
    </row>
    <row r="126" spans="1:8" x14ac:dyDescent="0.25">
      <c r="A126" s="4" t="s">
        <v>33</v>
      </c>
      <c r="B126" s="4" t="s">
        <v>33</v>
      </c>
      <c r="C126" s="5"/>
      <c r="D126" s="5"/>
      <c r="E126" s="5"/>
      <c r="F126" s="5"/>
      <c r="G126" s="5"/>
      <c r="H126" s="5"/>
    </row>
    <row r="127" spans="1:8" x14ac:dyDescent="0.25">
      <c r="A127" s="4" t="s">
        <v>34</v>
      </c>
      <c r="B127" s="5"/>
      <c r="C127" s="5"/>
      <c r="D127" s="4" t="s">
        <v>35</v>
      </c>
      <c r="E127" s="5"/>
      <c r="F127" s="5"/>
      <c r="G127" s="5"/>
      <c r="H127" s="5"/>
    </row>
  </sheetData>
  <mergeCells count="19">
    <mergeCell ref="A110:F111"/>
    <mergeCell ref="B54:C54"/>
    <mergeCell ref="B57:C57"/>
    <mergeCell ref="B58:C58"/>
    <mergeCell ref="B59:C59"/>
    <mergeCell ref="A65:F66"/>
    <mergeCell ref="A68:F70"/>
    <mergeCell ref="A51:F52"/>
    <mergeCell ref="A1:C1"/>
    <mergeCell ref="A2:C2"/>
    <mergeCell ref="A4:F5"/>
    <mergeCell ref="A7:F8"/>
    <mergeCell ref="A12:F13"/>
    <mergeCell ref="A14:F15"/>
    <mergeCell ref="A19:F20"/>
    <mergeCell ref="A22:F23"/>
    <mergeCell ref="A25:F26"/>
    <mergeCell ref="A28:F28"/>
    <mergeCell ref="A45:F47"/>
  </mergeCells>
  <pageMargins left="0.4" right="0.4" top="0.4" bottom="0.4" header="0.3" footer="0.3"/>
  <pageSetup orientation="portrait" r:id="rId1"/>
  <headerFooter>
    <oddFooter>&amp;L&amp;"Calibri"&amp;11&amp;K000000_x000D_&amp;1#&amp;"Calibri"&amp;11&amp;K000000Classification: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5"/>
  <sheetViews>
    <sheetView zoomScale="205" zoomScaleNormal="205" workbookViewId="0">
      <selection activeCell="E12" sqref="E12"/>
    </sheetView>
  </sheetViews>
  <sheetFormatPr defaultRowHeight="15" x14ac:dyDescent="0.25"/>
  <cols>
    <col min="2" max="2" width="25.85546875" bestFit="1" customWidth="1"/>
    <col min="3" max="3" width="10.28515625" bestFit="1" customWidth="1"/>
    <col min="5" max="5" width="23" bestFit="1" customWidth="1"/>
    <col min="6" max="6" width="10.140625" bestFit="1" customWidth="1"/>
  </cols>
  <sheetData>
    <row r="2" spans="2:6" x14ac:dyDescent="0.25">
      <c r="B2" s="64" t="s">
        <v>81</v>
      </c>
      <c r="E2" s="65" t="s">
        <v>82</v>
      </c>
    </row>
    <row r="3" spans="2:6" x14ac:dyDescent="0.25">
      <c r="F3" s="62"/>
    </row>
    <row r="4" spans="2:6" x14ac:dyDescent="0.25">
      <c r="B4" s="61" t="s">
        <v>72</v>
      </c>
      <c r="C4" s="62"/>
      <c r="E4" s="61" t="str">
        <f>B4</f>
        <v>Revenue</v>
      </c>
      <c r="F4" s="2">
        <v>700000</v>
      </c>
    </row>
    <row r="5" spans="2:6" x14ac:dyDescent="0.25">
      <c r="B5" t="s">
        <v>73</v>
      </c>
      <c r="C5" s="78">
        <v>1271000</v>
      </c>
      <c r="E5" t="s">
        <v>83</v>
      </c>
      <c r="F5" s="2">
        <v>850000</v>
      </c>
    </row>
    <row r="6" spans="2:6" x14ac:dyDescent="0.25">
      <c r="B6" t="s">
        <v>92</v>
      </c>
      <c r="C6" s="2">
        <v>855000</v>
      </c>
      <c r="E6" s="1" t="s">
        <v>84</v>
      </c>
      <c r="F6" s="80">
        <f>F5-F4</f>
        <v>150000</v>
      </c>
    </row>
    <row r="7" spans="2:6" x14ac:dyDescent="0.25">
      <c r="B7" s="1" t="s">
        <v>74</v>
      </c>
      <c r="C7" s="2">
        <f>C5+C6</f>
        <v>2126000</v>
      </c>
      <c r="E7" s="1" t="s">
        <v>85</v>
      </c>
      <c r="F7" s="3"/>
    </row>
    <row r="8" spans="2:6" x14ac:dyDescent="0.25">
      <c r="C8" s="2"/>
      <c r="F8" s="2"/>
    </row>
    <row r="9" spans="2:6" x14ac:dyDescent="0.25">
      <c r="B9" s="61" t="s">
        <v>75</v>
      </c>
      <c r="C9" s="2"/>
      <c r="E9" t="s">
        <v>86</v>
      </c>
      <c r="F9" s="2">
        <v>100000</v>
      </c>
    </row>
    <row r="10" spans="2:6" x14ac:dyDescent="0.25">
      <c r="B10" s="1" t="s">
        <v>76</v>
      </c>
      <c r="C10" s="2">
        <v>2526000</v>
      </c>
      <c r="E10" t="s">
        <v>87</v>
      </c>
      <c r="F10" s="2">
        <v>75000</v>
      </c>
    </row>
    <row r="11" spans="2:6" x14ac:dyDescent="0.25">
      <c r="C11" s="2"/>
      <c r="E11" s="1" t="s">
        <v>88</v>
      </c>
      <c r="F11" s="80">
        <f>F9+F10</f>
        <v>175000</v>
      </c>
    </row>
    <row r="12" spans="2:6" x14ac:dyDescent="0.25">
      <c r="B12" s="1" t="s">
        <v>77</v>
      </c>
      <c r="C12" s="2">
        <v>400000</v>
      </c>
      <c r="F12" s="2"/>
    </row>
    <row r="13" spans="2:6" x14ac:dyDescent="0.25">
      <c r="C13" s="2"/>
      <c r="E13" s="1" t="s">
        <v>91</v>
      </c>
      <c r="F13" s="78">
        <f>C18+F6+F11</f>
        <v>325000</v>
      </c>
    </row>
    <row r="14" spans="2:6" x14ac:dyDescent="0.25">
      <c r="B14" t="s">
        <v>76</v>
      </c>
      <c r="C14" s="2">
        <f>C10</f>
        <v>2526000</v>
      </c>
      <c r="E14" s="1" t="s">
        <v>85</v>
      </c>
      <c r="F14" s="2"/>
    </row>
    <row r="15" spans="2:6" x14ac:dyDescent="0.25">
      <c r="B15" t="s">
        <v>78</v>
      </c>
      <c r="C15" s="2">
        <f>C12</f>
        <v>400000</v>
      </c>
      <c r="F15" s="3"/>
    </row>
    <row r="16" spans="2:6" x14ac:dyDescent="0.25">
      <c r="B16" t="s">
        <v>93</v>
      </c>
      <c r="C16" s="2">
        <f>C7</f>
        <v>2126000</v>
      </c>
      <c r="E16" s="1" t="s">
        <v>89</v>
      </c>
      <c r="F16" s="81">
        <f>C5+F13</f>
        <v>1596000</v>
      </c>
    </row>
    <row r="17" spans="2:6" x14ac:dyDescent="0.25">
      <c r="C17" s="2"/>
      <c r="E17" s="1" t="s">
        <v>90</v>
      </c>
      <c r="F17" s="62"/>
    </row>
    <row r="18" spans="2:6" x14ac:dyDescent="0.25">
      <c r="B18" s="1" t="s">
        <v>79</v>
      </c>
      <c r="C18" s="79">
        <f>C16-C14+C15</f>
        <v>0</v>
      </c>
    </row>
    <row r="19" spans="2:6" x14ac:dyDescent="0.25">
      <c r="B19" s="1" t="s">
        <v>80</v>
      </c>
      <c r="C19" s="63"/>
      <c r="F19" s="62"/>
    </row>
    <row r="20" spans="2:6" x14ac:dyDescent="0.25">
      <c r="C20" s="62"/>
      <c r="F20" s="62"/>
    </row>
    <row r="21" spans="2:6" x14ac:dyDescent="0.25">
      <c r="C21" s="62"/>
      <c r="F21" s="62"/>
    </row>
    <row r="22" spans="2:6" x14ac:dyDescent="0.25">
      <c r="C22" s="62"/>
      <c r="F22" s="62"/>
    </row>
    <row r="23" spans="2:6" x14ac:dyDescent="0.25">
      <c r="C23" s="62"/>
      <c r="F23" s="62"/>
    </row>
    <row r="24" spans="2:6" x14ac:dyDescent="0.25">
      <c r="C24" s="62"/>
    </row>
    <row r="25" spans="2:6" x14ac:dyDescent="0.25">
      <c r="C25" s="62"/>
    </row>
  </sheetData>
  <pageMargins left="0.7" right="0.7" top="0.75" bottom="0.75" header="0.3" footer="0.3"/>
  <pageSetup orientation="portrait" r:id="rId1"/>
  <headerFooter>
    <oddFooter>&amp;L&amp;1#&amp;"Calibri"&amp;11&amp;K000000Classification: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6"/>
  <sheetViews>
    <sheetView zoomScale="150" zoomScaleNormal="150" workbookViewId="0">
      <selection activeCell="D2" sqref="D2"/>
    </sheetView>
  </sheetViews>
  <sheetFormatPr defaultRowHeight="15" x14ac:dyDescent="0.25"/>
  <cols>
    <col min="1" max="1" width="33" bestFit="1" customWidth="1"/>
    <col min="2" max="2" width="12" bestFit="1" customWidth="1"/>
    <col min="3" max="3" width="11.5703125" bestFit="1" customWidth="1"/>
    <col min="4" max="5" width="12" bestFit="1" customWidth="1"/>
  </cols>
  <sheetData>
    <row r="2" spans="1:4" x14ac:dyDescent="0.25">
      <c r="A2" s="1" t="s">
        <v>47</v>
      </c>
      <c r="D2" s="38">
        <f>'TRBylaw Case Study'!G28</f>
        <v>1596000</v>
      </c>
    </row>
    <row r="4" spans="1:4" x14ac:dyDescent="0.25">
      <c r="A4" s="1" t="s">
        <v>11</v>
      </c>
    </row>
    <row r="5" spans="1:4" x14ac:dyDescent="0.25">
      <c r="A5" t="s">
        <v>0</v>
      </c>
      <c r="B5" s="14">
        <v>0.7</v>
      </c>
    </row>
    <row r="6" spans="1:4" x14ac:dyDescent="0.25">
      <c r="A6" t="s">
        <v>2</v>
      </c>
      <c r="B6" s="13">
        <v>0.3</v>
      </c>
    </row>
    <row r="8" spans="1:4" x14ac:dyDescent="0.25">
      <c r="A8" s="31" t="s">
        <v>50</v>
      </c>
    </row>
    <row r="9" spans="1:4" x14ac:dyDescent="0.25">
      <c r="A9" t="s">
        <v>0</v>
      </c>
      <c r="B9" s="14">
        <v>0.9</v>
      </c>
    </row>
    <row r="10" spans="1:4" x14ac:dyDescent="0.25">
      <c r="A10" t="s">
        <v>49</v>
      </c>
      <c r="B10" s="29">
        <v>0.1</v>
      </c>
    </row>
    <row r="12" spans="1:4" x14ac:dyDescent="0.25">
      <c r="A12" s="31" t="s">
        <v>12</v>
      </c>
    </row>
    <row r="13" spans="1:4" x14ac:dyDescent="0.25">
      <c r="A13" t="s">
        <v>2</v>
      </c>
      <c r="B13" s="13">
        <v>0.88</v>
      </c>
    </row>
    <row r="14" spans="1:4" x14ac:dyDescent="0.25">
      <c r="A14" t="s">
        <v>13</v>
      </c>
      <c r="B14" s="12">
        <v>0.12</v>
      </c>
    </row>
    <row r="76" spans="5:5" x14ac:dyDescent="0.25">
      <c r="E76">
        <f>G28*Allocations!B6*Allocations!B14</f>
        <v>0</v>
      </c>
    </row>
  </sheetData>
  <pageMargins left="0.7" right="0.7" top="0.75" bottom="0.75" header="0.3" footer="0.3"/>
  <pageSetup orientation="portrait" r:id="rId1"/>
  <headerFooter>
    <oddFooter>&amp;L&amp;"Calibri"&amp;11&amp;K000000_x000D_&amp;1#&amp;"Calibri"&amp;11&amp;K000000Classification: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zoomScale="190" zoomScaleNormal="190" workbookViewId="0">
      <selection activeCell="E62" sqref="E62"/>
    </sheetView>
  </sheetViews>
  <sheetFormatPr defaultRowHeight="15" x14ac:dyDescent="0.25"/>
  <cols>
    <col min="2" max="2" width="22.28515625" bestFit="1" customWidth="1"/>
    <col min="3" max="3" width="13.85546875" bestFit="1" customWidth="1"/>
    <col min="4" max="4" width="14.28515625" customWidth="1"/>
    <col min="5" max="5" width="10.85546875" bestFit="1" customWidth="1"/>
    <col min="6" max="6" width="13.5703125" customWidth="1"/>
    <col min="7" max="7" width="11.140625" customWidth="1"/>
    <col min="8" max="8" width="11.7109375" bestFit="1" customWidth="1"/>
    <col min="9" max="9" width="10.85546875" bestFit="1" customWidth="1"/>
    <col min="11" max="11" width="9.140625" customWidth="1"/>
  </cols>
  <sheetData>
    <row r="1" spans="1:12" x14ac:dyDescent="0.25">
      <c r="A1" s="68" t="s">
        <v>14</v>
      </c>
      <c r="B1" s="67"/>
      <c r="C1" s="67"/>
      <c r="D1" s="67"/>
      <c r="E1" s="67"/>
      <c r="F1" s="67"/>
      <c r="G1" s="26"/>
      <c r="H1" s="26"/>
      <c r="I1" s="26"/>
      <c r="J1" s="26"/>
      <c r="K1" s="26"/>
    </row>
    <row r="2" spans="1:12" x14ac:dyDescent="0.25">
      <c r="A2" s="68" t="s">
        <v>15</v>
      </c>
      <c r="B2" s="67"/>
      <c r="C2" s="67"/>
      <c r="D2" s="67"/>
      <c r="E2" s="67"/>
      <c r="F2" s="67"/>
      <c r="G2" s="26"/>
      <c r="H2" s="26"/>
      <c r="I2" s="26"/>
      <c r="J2" s="26"/>
      <c r="K2" s="26"/>
    </row>
    <row r="3" spans="1:12" x14ac:dyDescent="0.25">
      <c r="A3" s="4"/>
      <c r="B3" s="5"/>
      <c r="C3" s="5"/>
      <c r="D3" s="5"/>
      <c r="E3" s="5"/>
      <c r="F3" s="5"/>
      <c r="G3" s="5"/>
      <c r="H3" s="5"/>
      <c r="I3" s="5"/>
      <c r="J3" s="5"/>
      <c r="K3" s="5"/>
    </row>
    <row r="4" spans="1:12" ht="28.5" customHeight="1" x14ac:dyDescent="0.25">
      <c r="A4" s="69" t="s">
        <v>16</v>
      </c>
      <c r="B4" s="70"/>
      <c r="C4" s="70"/>
      <c r="D4" s="70"/>
      <c r="E4" s="70"/>
      <c r="F4" s="70"/>
      <c r="G4" s="27"/>
      <c r="H4" s="27"/>
      <c r="I4" s="27"/>
      <c r="J4" s="27"/>
      <c r="K4" s="27"/>
      <c r="L4" s="53"/>
    </row>
    <row r="5" spans="1:12" x14ac:dyDescent="0.25">
      <c r="A5" s="70"/>
      <c r="B5" s="70"/>
      <c r="C5" s="70"/>
      <c r="D5" s="70"/>
      <c r="E5" s="70"/>
      <c r="F5" s="70"/>
      <c r="G5" s="27"/>
      <c r="H5" s="27"/>
      <c r="I5" s="27"/>
      <c r="J5" s="27"/>
      <c r="K5" s="27"/>
      <c r="L5" s="53"/>
    </row>
    <row r="6" spans="1:12" x14ac:dyDescent="0.25">
      <c r="A6" s="27"/>
      <c r="B6" s="27"/>
      <c r="C6" s="27"/>
      <c r="D6" s="27"/>
      <c r="E6" s="27"/>
      <c r="F6" s="27"/>
      <c r="G6" s="27"/>
      <c r="H6" s="27"/>
      <c r="I6" s="27"/>
      <c r="J6" s="27"/>
      <c r="K6" s="27"/>
      <c r="L6" s="53"/>
    </row>
    <row r="7" spans="1:12" ht="30.75" customHeight="1" x14ac:dyDescent="0.25">
      <c r="A7" s="71" t="s">
        <v>18</v>
      </c>
      <c r="B7" s="72"/>
      <c r="C7" s="72"/>
      <c r="D7" s="72"/>
      <c r="E7" s="72"/>
      <c r="F7" s="72"/>
      <c r="G7" s="27"/>
      <c r="H7" s="27"/>
      <c r="I7" s="27"/>
      <c r="J7" s="27"/>
      <c r="K7" s="27"/>
      <c r="L7" s="53"/>
    </row>
    <row r="8" spans="1:12" x14ac:dyDescent="0.25">
      <c r="A8" s="72"/>
      <c r="B8" s="72"/>
      <c r="C8" s="72"/>
      <c r="D8" s="72"/>
      <c r="E8" s="72"/>
      <c r="F8" s="72"/>
      <c r="G8" s="27"/>
      <c r="H8" s="27"/>
      <c r="I8" s="27"/>
      <c r="J8" s="27"/>
      <c r="K8" s="27"/>
      <c r="L8" s="53"/>
    </row>
    <row r="10" spans="1:12" x14ac:dyDescent="0.25">
      <c r="A10" s="66" t="s">
        <v>38</v>
      </c>
      <c r="B10" s="67"/>
      <c r="C10" s="67"/>
      <c r="D10" s="67"/>
      <c r="E10" s="67"/>
      <c r="F10" s="67"/>
      <c r="H10" s="53"/>
    </row>
    <row r="11" spans="1:12" x14ac:dyDescent="0.25">
      <c r="A11" s="67"/>
      <c r="B11" s="67"/>
      <c r="C11" s="67"/>
      <c r="D11" s="67"/>
      <c r="E11" s="67"/>
      <c r="F11" s="67"/>
      <c r="G11" s="17">
        <v>0</v>
      </c>
      <c r="H11" s="27"/>
      <c r="I11" s="30"/>
    </row>
    <row r="12" spans="1:12" x14ac:dyDescent="0.25">
      <c r="A12" s="66" t="s">
        <v>40</v>
      </c>
      <c r="B12" s="67"/>
      <c r="C12" s="67"/>
      <c r="D12" s="67"/>
      <c r="E12" s="67"/>
      <c r="F12" s="67"/>
      <c r="G12" s="26"/>
      <c r="H12" s="26"/>
      <c r="I12" s="15"/>
    </row>
    <row r="13" spans="1:12" x14ac:dyDescent="0.25">
      <c r="A13" s="67"/>
      <c r="B13" s="67"/>
      <c r="C13" s="67"/>
      <c r="D13" s="67"/>
      <c r="E13" s="67"/>
      <c r="F13" s="67"/>
      <c r="G13" s="18">
        <v>0</v>
      </c>
      <c r="H13" s="26"/>
    </row>
    <row r="14" spans="1:12" x14ac:dyDescent="0.25">
      <c r="A14" s="26"/>
      <c r="B14" s="26"/>
      <c r="C14" s="26"/>
      <c r="D14" s="26"/>
      <c r="E14" s="26"/>
      <c r="F14" s="26"/>
      <c r="G14" s="26"/>
      <c r="H14" s="26"/>
      <c r="I14" s="30"/>
    </row>
    <row r="15" spans="1:12" x14ac:dyDescent="0.25">
      <c r="A15" s="28" t="s">
        <v>39</v>
      </c>
      <c r="C15" s="54"/>
      <c r="D15" s="54"/>
      <c r="E15" s="54"/>
      <c r="F15" s="54"/>
      <c r="G15" s="16">
        <f>G13-G11</f>
        <v>0</v>
      </c>
      <c r="H15" s="54"/>
    </row>
    <row r="16" spans="1:12" x14ac:dyDescent="0.25">
      <c r="A16" s="11"/>
      <c r="B16" s="5"/>
      <c r="C16" s="5"/>
      <c r="D16" s="5"/>
      <c r="E16" s="5"/>
      <c r="F16" s="5"/>
      <c r="G16" s="5"/>
      <c r="H16" s="5"/>
      <c r="I16" s="15"/>
    </row>
    <row r="17" spans="1:9" x14ac:dyDescent="0.25">
      <c r="A17" s="66" t="s">
        <v>41</v>
      </c>
      <c r="B17" s="67"/>
      <c r="C17" s="67"/>
      <c r="D17" s="67"/>
      <c r="E17" s="67"/>
      <c r="F17" s="67"/>
      <c r="G17" s="26"/>
      <c r="H17" s="26"/>
      <c r="I17" s="15"/>
    </row>
    <row r="18" spans="1:9" x14ac:dyDescent="0.25">
      <c r="A18" s="67"/>
      <c r="B18" s="67"/>
      <c r="C18" s="67"/>
      <c r="D18" s="67"/>
      <c r="E18" s="67"/>
      <c r="F18" s="67"/>
      <c r="G18" s="18">
        <v>0</v>
      </c>
      <c r="H18" s="26"/>
    </row>
    <row r="19" spans="1:9" x14ac:dyDescent="0.25">
      <c r="A19" s="11"/>
      <c r="B19" s="5"/>
      <c r="C19" s="5"/>
      <c r="D19" s="5"/>
      <c r="E19" s="5"/>
      <c r="F19" s="5"/>
      <c r="G19" s="5"/>
      <c r="H19" s="5"/>
      <c r="I19" s="15"/>
    </row>
    <row r="20" spans="1:9" x14ac:dyDescent="0.25">
      <c r="A20" s="66" t="s">
        <v>42</v>
      </c>
      <c r="B20" s="67"/>
      <c r="C20" s="67"/>
      <c r="D20" s="67"/>
      <c r="E20" s="67"/>
      <c r="F20" s="67"/>
      <c r="G20" s="26"/>
      <c r="H20" s="26"/>
      <c r="I20" s="15"/>
    </row>
    <row r="21" spans="1:9" x14ac:dyDescent="0.25">
      <c r="A21" s="67"/>
      <c r="B21" s="67"/>
      <c r="C21" s="67"/>
      <c r="D21" s="67"/>
      <c r="E21" s="67"/>
      <c r="F21" s="67"/>
      <c r="G21" s="18">
        <v>0</v>
      </c>
      <c r="H21" s="26"/>
    </row>
    <row r="22" spans="1:9" x14ac:dyDescent="0.25">
      <c r="A22" s="11"/>
      <c r="B22" s="5"/>
      <c r="C22" s="5"/>
      <c r="D22" s="5"/>
      <c r="E22" s="5"/>
      <c r="F22" s="5"/>
      <c r="G22" s="5"/>
      <c r="H22" s="5"/>
      <c r="I22" s="15"/>
    </row>
    <row r="23" spans="1:9" x14ac:dyDescent="0.25">
      <c r="A23" s="66" t="s">
        <v>45</v>
      </c>
      <c r="B23" s="67"/>
      <c r="C23" s="67"/>
      <c r="D23" s="67"/>
      <c r="E23" s="67"/>
      <c r="F23" s="67"/>
      <c r="G23" s="26"/>
      <c r="H23" s="26"/>
      <c r="I23" s="15"/>
    </row>
    <row r="24" spans="1:9" ht="13.5" customHeight="1" x14ac:dyDescent="0.25">
      <c r="A24" s="67"/>
      <c r="B24" s="67"/>
      <c r="C24" s="67"/>
      <c r="D24" s="67"/>
      <c r="E24" s="67"/>
      <c r="F24" s="67"/>
      <c r="G24" s="18">
        <v>0</v>
      </c>
      <c r="H24" s="26"/>
    </row>
    <row r="25" spans="1:9" x14ac:dyDescent="0.25">
      <c r="A25" s="5"/>
      <c r="B25" s="5"/>
      <c r="C25" s="5"/>
      <c r="D25" s="5"/>
      <c r="E25" s="5"/>
      <c r="F25" s="5"/>
      <c r="G25" s="5"/>
      <c r="H25" s="5"/>
      <c r="I25" s="15"/>
    </row>
    <row r="26" spans="1:9" x14ac:dyDescent="0.25">
      <c r="A26" s="66" t="s">
        <v>37</v>
      </c>
      <c r="B26" s="67"/>
      <c r="C26" s="67"/>
      <c r="D26" s="67"/>
      <c r="E26" s="67"/>
      <c r="F26" s="67"/>
      <c r="G26" s="19">
        <f>G15+G18+G21+G24</f>
        <v>0</v>
      </c>
      <c r="H26" s="26"/>
    </row>
    <row r="27" spans="1:9" x14ac:dyDescent="0.25">
      <c r="A27" s="27"/>
      <c r="B27" s="27"/>
      <c r="C27" s="27"/>
      <c r="D27" s="27"/>
      <c r="E27" s="27"/>
      <c r="F27" s="27"/>
      <c r="G27" s="27"/>
      <c r="H27" s="27"/>
      <c r="I27" s="27"/>
    </row>
    <row r="28" spans="1:9" x14ac:dyDescent="0.25">
      <c r="A28" s="4" t="s">
        <v>17</v>
      </c>
      <c r="B28" s="5"/>
      <c r="C28" s="5"/>
      <c r="G28" s="5"/>
      <c r="H28" s="5"/>
      <c r="I28" s="15"/>
    </row>
    <row r="29" spans="1:9" x14ac:dyDescent="0.25">
      <c r="A29" s="5"/>
      <c r="B29" s="11" t="s">
        <v>51</v>
      </c>
      <c r="C29" s="5"/>
      <c r="D29" s="5"/>
      <c r="E29" s="5"/>
      <c r="F29" s="5"/>
      <c r="G29" s="5"/>
      <c r="H29" s="5"/>
      <c r="I29" s="5"/>
    </row>
    <row r="30" spans="1:9" x14ac:dyDescent="0.25">
      <c r="A30" s="6" t="s">
        <v>19</v>
      </c>
      <c r="B30" s="39" t="s">
        <v>53</v>
      </c>
      <c r="C30" s="5"/>
      <c r="D30" s="19">
        <v>0</v>
      </c>
      <c r="E30" s="5"/>
      <c r="F30" s="5"/>
      <c r="G30" s="5"/>
      <c r="H30" s="5"/>
      <c r="I30" s="5"/>
    </row>
    <row r="31" spans="1:9" x14ac:dyDescent="0.25">
      <c r="A31" s="6" t="s">
        <v>19</v>
      </c>
      <c r="B31" s="76" t="s">
        <v>69</v>
      </c>
      <c r="C31" s="77"/>
      <c r="D31" s="19">
        <v>0</v>
      </c>
      <c r="F31" s="5"/>
      <c r="G31" s="5"/>
      <c r="H31" s="5"/>
      <c r="I31" s="5"/>
    </row>
    <row r="32" spans="1:9" x14ac:dyDescent="0.25">
      <c r="A32" s="6" t="s">
        <v>19</v>
      </c>
      <c r="B32" s="39" t="s">
        <v>54</v>
      </c>
      <c r="C32" s="5"/>
      <c r="D32" s="19">
        <v>0</v>
      </c>
      <c r="F32" s="5"/>
      <c r="G32" s="5"/>
      <c r="H32" s="5"/>
      <c r="I32" s="5"/>
    </row>
    <row r="33" spans="1:9" x14ac:dyDescent="0.25">
      <c r="A33" s="6" t="s">
        <v>19</v>
      </c>
      <c r="B33" s="39" t="s">
        <v>55</v>
      </c>
      <c r="C33" s="5"/>
      <c r="D33" s="19">
        <v>0</v>
      </c>
      <c r="F33" s="5"/>
      <c r="G33" s="5"/>
      <c r="H33" s="5"/>
      <c r="I33" s="5"/>
    </row>
    <row r="34" spans="1:9" x14ac:dyDescent="0.25">
      <c r="A34" s="8"/>
      <c r="B34" s="7"/>
      <c r="C34" s="24" t="s">
        <v>46</v>
      </c>
      <c r="D34" s="24">
        <f>SUM(D30:D33)</f>
        <v>0</v>
      </c>
      <c r="F34" s="5"/>
      <c r="G34" s="5"/>
      <c r="H34" s="5"/>
      <c r="I34" s="5"/>
    </row>
    <row r="35" spans="1:9" x14ac:dyDescent="0.25">
      <c r="A35" s="6"/>
      <c r="B35" s="5"/>
      <c r="C35" s="5"/>
      <c r="D35" s="5"/>
      <c r="E35" s="15"/>
      <c r="F35" s="5"/>
      <c r="G35" s="5"/>
      <c r="H35" s="5"/>
      <c r="I35" s="5"/>
    </row>
    <row r="36" spans="1:9" ht="14.45" customHeight="1" x14ac:dyDescent="0.25">
      <c r="A36" s="6"/>
      <c r="B36" s="20" t="s">
        <v>3</v>
      </c>
      <c r="C36" s="5"/>
      <c r="D36" s="19">
        <v>0</v>
      </c>
      <c r="F36" s="5"/>
      <c r="G36" s="27"/>
      <c r="H36" s="27"/>
      <c r="I36" s="5"/>
    </row>
    <row r="37" spans="1:9" x14ac:dyDescent="0.25">
      <c r="A37" s="5"/>
      <c r="B37" s="11" t="s">
        <v>4</v>
      </c>
      <c r="C37" s="9"/>
      <c r="D37" s="37">
        <v>0</v>
      </c>
      <c r="F37" s="5"/>
      <c r="G37" s="27"/>
      <c r="H37" s="27"/>
      <c r="I37" s="5"/>
    </row>
    <row r="38" spans="1:9" x14ac:dyDescent="0.25">
      <c r="A38" s="5"/>
      <c r="B38" s="5"/>
      <c r="C38" s="5"/>
      <c r="D38" s="15"/>
      <c r="E38" s="5"/>
      <c r="F38" s="5"/>
      <c r="G38" s="27"/>
      <c r="H38" s="27"/>
      <c r="I38" s="5"/>
    </row>
    <row r="39" spans="1:9" x14ac:dyDescent="0.25">
      <c r="A39" s="66" t="s">
        <v>44</v>
      </c>
      <c r="B39" s="67"/>
      <c r="C39" s="67"/>
      <c r="D39" s="67"/>
      <c r="E39" s="67"/>
      <c r="F39" s="67"/>
      <c r="G39" s="5"/>
      <c r="H39" s="5"/>
      <c r="I39" s="5"/>
    </row>
    <row r="40" spans="1:9" ht="14.45" customHeight="1" x14ac:dyDescent="0.25">
      <c r="A40" s="67"/>
      <c r="B40" s="67"/>
      <c r="C40" s="67"/>
      <c r="D40" s="67"/>
      <c r="E40" s="67"/>
      <c r="F40" s="67"/>
      <c r="G40" s="5"/>
      <c r="H40" s="5"/>
      <c r="I40" s="5"/>
    </row>
    <row r="41" spans="1:9" ht="14.45" customHeight="1" x14ac:dyDescent="0.25">
      <c r="A41" s="67"/>
      <c r="B41" s="67"/>
      <c r="C41" s="67"/>
      <c r="D41" s="67"/>
      <c r="E41" s="67"/>
      <c r="F41" s="67"/>
      <c r="G41" s="5"/>
      <c r="H41" s="5"/>
      <c r="I41" s="5"/>
    </row>
    <row r="42" spans="1:9" x14ac:dyDescent="0.25">
      <c r="A42" s="5"/>
      <c r="B42" s="5"/>
      <c r="C42" s="5"/>
      <c r="D42" s="5"/>
      <c r="E42" s="5"/>
      <c r="F42" s="5"/>
      <c r="G42" s="5"/>
      <c r="H42" s="5"/>
      <c r="I42" s="5"/>
    </row>
    <row r="43" spans="1:9" x14ac:dyDescent="0.25">
      <c r="A43" s="66" t="s">
        <v>24</v>
      </c>
      <c r="B43" s="67"/>
      <c r="C43" s="67"/>
      <c r="D43" s="67"/>
      <c r="E43" s="67"/>
      <c r="F43" s="67"/>
      <c r="G43" s="54"/>
    </row>
    <row r="44" spans="1:9" x14ac:dyDescent="0.25">
      <c r="A44" s="67"/>
      <c r="B44" s="67"/>
      <c r="C44" s="67"/>
      <c r="D44" s="67"/>
      <c r="E44" s="67"/>
      <c r="F44" s="67"/>
      <c r="G44" s="54"/>
    </row>
    <row r="46" spans="1:9" x14ac:dyDescent="0.25">
      <c r="B46" s="73" t="s">
        <v>52</v>
      </c>
      <c r="C46" s="67"/>
      <c r="D46" s="22">
        <v>0</v>
      </c>
      <c r="E46" s="27"/>
      <c r="F46" s="27"/>
      <c r="G46" s="27"/>
      <c r="H46" s="27"/>
      <c r="I46" s="27"/>
    </row>
    <row r="47" spans="1:9" x14ac:dyDescent="0.25">
      <c r="B47" s="74" t="s">
        <v>67</v>
      </c>
      <c r="C47" s="67"/>
      <c r="D47" s="22">
        <v>0</v>
      </c>
      <c r="E47" s="27"/>
      <c r="F47" s="27"/>
      <c r="G47" s="27"/>
      <c r="H47" s="27"/>
      <c r="I47" s="27"/>
    </row>
    <row r="48" spans="1:9" x14ac:dyDescent="0.25">
      <c r="A48" s="27"/>
      <c r="B48" s="52" t="s">
        <v>1</v>
      </c>
      <c r="D48" s="22">
        <v>0</v>
      </c>
      <c r="E48" s="27"/>
      <c r="F48" s="27"/>
      <c r="G48" s="27"/>
      <c r="H48" s="27"/>
      <c r="I48" s="27"/>
    </row>
    <row r="49" spans="1:9" x14ac:dyDescent="0.25">
      <c r="A49" s="5"/>
      <c r="B49" s="74" t="s">
        <v>68</v>
      </c>
      <c r="C49" s="75"/>
      <c r="D49" s="22">
        <v>0</v>
      </c>
      <c r="E49" s="5"/>
      <c r="F49" s="5"/>
      <c r="G49" s="5"/>
      <c r="H49" s="5"/>
      <c r="I49" s="5"/>
    </row>
    <row r="50" spans="1:9" x14ac:dyDescent="0.25">
      <c r="A50" s="55"/>
      <c r="B50" s="73" t="s">
        <v>62</v>
      </c>
      <c r="C50" s="67"/>
      <c r="D50" s="22">
        <v>0</v>
      </c>
      <c r="E50" s="21"/>
      <c r="F50" s="5"/>
      <c r="G50" s="5"/>
      <c r="H50" s="5"/>
      <c r="I50" s="5"/>
    </row>
    <row r="51" spans="1:9" x14ac:dyDescent="0.25">
      <c r="A51" s="55"/>
      <c r="B51" s="73" t="s">
        <v>6</v>
      </c>
      <c r="C51" s="67"/>
      <c r="D51" s="22">
        <v>0</v>
      </c>
      <c r="E51" s="21"/>
      <c r="F51" s="5"/>
      <c r="G51" s="5"/>
      <c r="H51" s="5"/>
      <c r="I51" s="5"/>
    </row>
    <row r="52" spans="1:9" ht="14.45" customHeight="1" x14ac:dyDescent="0.25">
      <c r="A52" s="55"/>
      <c r="B52" s="52" t="s">
        <v>7</v>
      </c>
      <c r="D52" s="36">
        <f>SUM(D46:D51)</f>
        <v>0</v>
      </c>
      <c r="E52" s="21"/>
      <c r="F52" s="5"/>
      <c r="G52" s="5"/>
      <c r="H52" s="5"/>
      <c r="I52" s="5"/>
    </row>
    <row r="53" spans="1:9" ht="14.45" customHeight="1" x14ac:dyDescent="0.25">
      <c r="A53" s="55"/>
      <c r="B53" s="52"/>
      <c r="D53" s="21"/>
      <c r="E53" s="21"/>
      <c r="F53" s="5"/>
      <c r="G53" s="5"/>
      <c r="H53" s="5"/>
      <c r="I53" s="5"/>
    </row>
    <row r="54" spans="1:9" x14ac:dyDescent="0.25">
      <c r="A54" s="71" t="s">
        <v>25</v>
      </c>
      <c r="B54" s="72"/>
      <c r="C54" s="72"/>
      <c r="D54" s="72"/>
      <c r="E54" s="72"/>
      <c r="F54" s="72"/>
      <c r="G54" s="53"/>
      <c r="H54" s="53"/>
      <c r="I54" s="5"/>
    </row>
    <row r="55" spans="1:9" x14ac:dyDescent="0.25">
      <c r="A55" s="67"/>
      <c r="B55" s="67"/>
      <c r="C55" s="67"/>
      <c r="D55" s="67"/>
      <c r="E55" s="67"/>
      <c r="F55" s="67"/>
      <c r="G55" s="54"/>
      <c r="H55" s="54"/>
      <c r="I55" s="5"/>
    </row>
    <row r="56" spans="1:9" ht="11.25" customHeight="1" x14ac:dyDescent="0.25"/>
    <row r="57" spans="1:9" x14ac:dyDescent="0.25">
      <c r="A57" s="71" t="s">
        <v>21</v>
      </c>
      <c r="B57" s="72"/>
      <c r="C57" s="72"/>
      <c r="D57" s="72"/>
      <c r="E57" s="72"/>
      <c r="F57" s="72"/>
      <c r="G57" s="53"/>
      <c r="H57" s="53"/>
      <c r="I57" s="27"/>
    </row>
    <row r="58" spans="1:9" x14ac:dyDescent="0.25">
      <c r="A58" s="67"/>
      <c r="B58" s="67"/>
      <c r="C58" s="67"/>
      <c r="D58" s="67"/>
      <c r="E58" s="67"/>
      <c r="F58" s="67"/>
      <c r="G58" s="53"/>
      <c r="H58" s="53"/>
      <c r="I58" s="27"/>
    </row>
    <row r="59" spans="1:9" x14ac:dyDescent="0.25">
      <c r="A59" s="67"/>
      <c r="B59" s="67"/>
      <c r="C59" s="67"/>
      <c r="D59" s="67"/>
      <c r="E59" s="67"/>
      <c r="F59" s="67"/>
      <c r="G59" s="53"/>
      <c r="H59" s="53"/>
      <c r="I59" s="27"/>
    </row>
    <row r="60" spans="1:9" x14ac:dyDescent="0.25">
      <c r="A60" s="4"/>
      <c r="B60" s="5"/>
      <c r="C60" s="5"/>
      <c r="D60" s="5"/>
      <c r="E60" s="5"/>
      <c r="F60" s="5"/>
      <c r="G60" s="5"/>
      <c r="H60" s="5"/>
      <c r="I60" s="5"/>
    </row>
    <row r="61" spans="1:9" x14ac:dyDescent="0.25">
      <c r="A61" s="55"/>
      <c r="B61" s="11" t="s">
        <v>9</v>
      </c>
      <c r="C61" s="53"/>
      <c r="D61" s="53"/>
      <c r="E61" s="1" t="s">
        <v>10</v>
      </c>
      <c r="F61" s="10" t="s">
        <v>8</v>
      </c>
      <c r="G61" s="1" t="s">
        <v>22</v>
      </c>
      <c r="I61" s="27"/>
    </row>
    <row r="62" spans="1:9" x14ac:dyDescent="0.25">
      <c r="A62" s="27"/>
      <c r="B62" s="28" t="s">
        <v>52</v>
      </c>
      <c r="C62" s="27"/>
      <c r="D62" s="27"/>
      <c r="E62" s="33">
        <v>0</v>
      </c>
      <c r="F62" s="34">
        <f>D46</f>
        <v>0</v>
      </c>
      <c r="G62" s="43" t="e">
        <f>E62/F62</f>
        <v>#DIV/0!</v>
      </c>
      <c r="I62" s="27"/>
    </row>
    <row r="63" spans="1:9" x14ac:dyDescent="0.25">
      <c r="A63" s="27"/>
      <c r="B63" s="28" t="s">
        <v>49</v>
      </c>
      <c r="C63" s="27"/>
      <c r="D63" s="27"/>
      <c r="E63" s="33">
        <v>0</v>
      </c>
      <c r="F63" s="34">
        <f>D47</f>
        <v>0</v>
      </c>
      <c r="G63" s="43" t="e">
        <f>E63/F63</f>
        <v>#DIV/0!</v>
      </c>
      <c r="I63" s="27"/>
    </row>
    <row r="64" spans="1:9" x14ac:dyDescent="0.25">
      <c r="A64" s="27"/>
      <c r="B64" s="28" t="s">
        <v>43</v>
      </c>
      <c r="C64" s="27"/>
      <c r="D64" s="27"/>
      <c r="E64" s="33">
        <v>0</v>
      </c>
      <c r="F64" s="51">
        <f>D48+D50+D51</f>
        <v>0</v>
      </c>
      <c r="G64" s="43" t="e">
        <f>E64/F64</f>
        <v>#DIV/0!</v>
      </c>
      <c r="I64" s="27"/>
    </row>
    <row r="65" spans="1:14" x14ac:dyDescent="0.25">
      <c r="A65" s="5"/>
      <c r="B65" s="28" t="s">
        <v>23</v>
      </c>
      <c r="C65" s="26"/>
      <c r="D65" s="5"/>
      <c r="E65" s="33">
        <v>0</v>
      </c>
      <c r="F65" s="34">
        <f>D49</f>
        <v>0</v>
      </c>
      <c r="G65" s="5" t="e">
        <f>E65/F65</f>
        <v>#DIV/0!</v>
      </c>
      <c r="H65" s="2"/>
      <c r="I65" s="5"/>
    </row>
    <row r="66" spans="1:14" x14ac:dyDescent="0.25">
      <c r="A66" s="5"/>
      <c r="C66" s="1" t="s">
        <v>36</v>
      </c>
      <c r="D66" s="5"/>
      <c r="E66" s="35">
        <f>SUM(E62:E65)</f>
        <v>0</v>
      </c>
      <c r="F66" s="35">
        <f>SUM(F62:F65)</f>
        <v>0</v>
      </c>
      <c r="H66" s="2"/>
    </row>
    <row r="67" spans="1:14" x14ac:dyDescent="0.25">
      <c r="L67" s="5"/>
      <c r="M67" s="23"/>
      <c r="N67" s="23"/>
    </row>
    <row r="68" spans="1:14" x14ac:dyDescent="0.25">
      <c r="A68" s="5" t="s">
        <v>51</v>
      </c>
      <c r="B68" s="5"/>
      <c r="E68" s="1" t="s">
        <v>10</v>
      </c>
      <c r="F68" s="10" t="s">
        <v>8</v>
      </c>
      <c r="G68" s="1" t="s">
        <v>22</v>
      </c>
      <c r="I68" s="5"/>
    </row>
    <row r="69" spans="1:14" x14ac:dyDescent="0.25">
      <c r="B69" t="s">
        <v>52</v>
      </c>
      <c r="E69" s="2">
        <f>D30+D31</f>
        <v>0</v>
      </c>
      <c r="F69" s="2">
        <f>F62+D47</f>
        <v>0</v>
      </c>
      <c r="G69" t="e">
        <f>E69/F69</f>
        <v>#DIV/0!</v>
      </c>
      <c r="I69" s="5"/>
    </row>
    <row r="70" spans="1:14" x14ac:dyDescent="0.25">
      <c r="B70" t="s">
        <v>1</v>
      </c>
      <c r="E70" s="2">
        <f>D32</f>
        <v>0</v>
      </c>
      <c r="F70" s="2">
        <f>D48+D49+D50</f>
        <v>0</v>
      </c>
      <c r="G70" t="e">
        <f>E70/F70</f>
        <v>#DIV/0!</v>
      </c>
      <c r="I70" s="5"/>
    </row>
    <row r="71" spans="1:14" x14ac:dyDescent="0.25">
      <c r="B71" t="s">
        <v>48</v>
      </c>
      <c r="E71" s="2">
        <f>D33</f>
        <v>0</v>
      </c>
      <c r="F71" s="46" t="s">
        <v>63</v>
      </c>
      <c r="G71" t="e">
        <f>E71/F72</f>
        <v>#DIV/0!</v>
      </c>
      <c r="I71" s="5"/>
    </row>
    <row r="72" spans="1:14" x14ac:dyDescent="0.25">
      <c r="D72" s="25" t="s">
        <v>36</v>
      </c>
      <c r="E72" s="24">
        <f>SUM(E69:E71)</f>
        <v>0</v>
      </c>
      <c r="F72" s="3">
        <f>F69+F70</f>
        <v>0</v>
      </c>
      <c r="I72" s="5"/>
    </row>
    <row r="73" spans="1:14" x14ac:dyDescent="0.25">
      <c r="I73" s="5"/>
    </row>
    <row r="74" spans="1:14" x14ac:dyDescent="0.25">
      <c r="B74" s="1" t="s">
        <v>3</v>
      </c>
      <c r="E74" s="2">
        <f>G74*F74</f>
        <v>0</v>
      </c>
      <c r="F74" s="2">
        <f>D50</f>
        <v>0</v>
      </c>
      <c r="G74" s="60">
        <v>7.6600000000000005E-5</v>
      </c>
      <c r="H74" s="2"/>
    </row>
    <row r="75" spans="1:14" x14ac:dyDescent="0.25">
      <c r="B75" s="1" t="s">
        <v>4</v>
      </c>
      <c r="E75" s="2">
        <f>D37</f>
        <v>0</v>
      </c>
      <c r="F75" s="2">
        <f>F66</f>
        <v>0</v>
      </c>
      <c r="G75" t="e">
        <f>E75/F75</f>
        <v>#DIV/0!</v>
      </c>
      <c r="H75" s="15"/>
    </row>
    <row r="76" spans="1:14" x14ac:dyDescent="0.25">
      <c r="I76" s="5"/>
    </row>
    <row r="77" spans="1:14" x14ac:dyDescent="0.25">
      <c r="A77" s="73" t="s">
        <v>26</v>
      </c>
      <c r="B77" s="72"/>
      <c r="C77" s="72"/>
      <c r="D77" s="72"/>
      <c r="E77" s="72"/>
      <c r="F77" s="72"/>
      <c r="G77" s="53"/>
      <c r="H77" s="53"/>
    </row>
    <row r="78" spans="1:14" x14ac:dyDescent="0.25">
      <c r="A78" s="72"/>
      <c r="B78" s="72"/>
      <c r="C78" s="72"/>
      <c r="D78" s="72"/>
      <c r="E78" s="72"/>
      <c r="F78" s="72"/>
      <c r="G78" s="53"/>
      <c r="H78" s="53"/>
    </row>
    <row r="79" spans="1:14" x14ac:dyDescent="0.25">
      <c r="A79" s="5"/>
      <c r="B79" s="5"/>
      <c r="C79" s="5"/>
      <c r="D79" s="5"/>
      <c r="E79" s="5"/>
      <c r="F79" s="5"/>
      <c r="G79" s="5"/>
      <c r="H79" s="5"/>
    </row>
    <row r="80" spans="1:14" x14ac:dyDescent="0.25">
      <c r="A80" s="4" t="s">
        <v>27</v>
      </c>
      <c r="B80" s="5"/>
      <c r="C80" s="5"/>
      <c r="D80" s="5"/>
      <c r="E80" s="5"/>
      <c r="F80" s="5"/>
      <c r="G80" s="5"/>
      <c r="H80" s="5"/>
    </row>
    <row r="81" spans="1:8" x14ac:dyDescent="0.25">
      <c r="A81" s="5"/>
      <c r="B81" s="5"/>
      <c r="C81" s="5"/>
      <c r="D81" s="5"/>
      <c r="E81" s="5"/>
      <c r="F81" s="5"/>
      <c r="G81" s="5"/>
      <c r="H81" s="5"/>
    </row>
    <row r="82" spans="1:8" x14ac:dyDescent="0.25">
      <c r="A82" s="4" t="s">
        <v>28</v>
      </c>
      <c r="B82" s="5"/>
      <c r="C82" s="5"/>
      <c r="D82" s="5"/>
      <c r="E82" s="5"/>
      <c r="F82" s="5"/>
      <c r="G82" s="5"/>
      <c r="H82" s="5"/>
    </row>
    <row r="83" spans="1:8" x14ac:dyDescent="0.25">
      <c r="A83" s="4"/>
      <c r="B83" s="5"/>
      <c r="C83" s="5"/>
      <c r="D83" s="5"/>
      <c r="E83" s="5"/>
      <c r="F83" s="5"/>
      <c r="G83" s="5"/>
      <c r="H83" s="5"/>
    </row>
    <row r="84" spans="1:8" x14ac:dyDescent="0.25">
      <c r="A84" s="4"/>
      <c r="B84" s="5"/>
      <c r="C84" s="5"/>
      <c r="D84" s="5"/>
      <c r="E84" s="5"/>
      <c r="F84" s="5"/>
      <c r="G84" s="5"/>
      <c r="H84" s="5"/>
    </row>
    <row r="85" spans="1:8" x14ac:dyDescent="0.25">
      <c r="A85" s="4" t="s">
        <v>29</v>
      </c>
      <c r="B85" s="5"/>
      <c r="C85" s="5"/>
      <c r="D85" s="5"/>
      <c r="E85" s="5"/>
      <c r="F85" s="5"/>
      <c r="G85" s="5"/>
      <c r="H85" s="5"/>
    </row>
    <row r="86" spans="1:8" x14ac:dyDescent="0.25">
      <c r="A86" s="4"/>
      <c r="B86" s="5"/>
      <c r="C86" s="5"/>
      <c r="D86" s="5"/>
      <c r="E86" s="5"/>
      <c r="F86" s="5"/>
      <c r="G86" s="5"/>
      <c r="H86" s="5"/>
    </row>
    <row r="87" spans="1:8" x14ac:dyDescent="0.25">
      <c r="A87" s="4" t="s">
        <v>30</v>
      </c>
      <c r="B87" s="5"/>
      <c r="C87" s="5"/>
      <c r="D87" s="5"/>
      <c r="E87" s="5"/>
      <c r="F87" s="5"/>
      <c r="G87" s="5"/>
      <c r="H87" s="5"/>
    </row>
    <row r="88" spans="1:8" x14ac:dyDescent="0.25">
      <c r="A88" s="4"/>
      <c r="B88" s="5"/>
      <c r="C88" s="5"/>
      <c r="D88" s="5"/>
      <c r="E88" s="5"/>
      <c r="F88" s="5"/>
      <c r="G88" s="5"/>
      <c r="H88" s="5"/>
    </row>
    <row r="89" spans="1:8" x14ac:dyDescent="0.25">
      <c r="A89" s="4" t="s">
        <v>31</v>
      </c>
      <c r="B89" s="5"/>
      <c r="C89" s="5"/>
      <c r="D89" s="5"/>
      <c r="E89" s="5"/>
      <c r="F89" s="5"/>
      <c r="G89" s="5"/>
      <c r="H89" s="5"/>
    </row>
    <row r="90" spans="1:8" x14ac:dyDescent="0.25">
      <c r="A90" s="4"/>
      <c r="B90" s="5"/>
      <c r="C90" s="5"/>
      <c r="D90" s="5"/>
      <c r="E90" s="5"/>
      <c r="F90" s="5"/>
      <c r="G90" s="5"/>
      <c r="H90" s="5"/>
    </row>
    <row r="91" spans="1:8" x14ac:dyDescent="0.25">
      <c r="A91" s="4" t="s">
        <v>32</v>
      </c>
      <c r="B91" s="5"/>
      <c r="C91" s="5"/>
      <c r="D91" s="5"/>
      <c r="E91" s="5"/>
      <c r="F91" s="5"/>
      <c r="G91" s="5"/>
      <c r="H91" s="5"/>
    </row>
    <row r="92" spans="1:8" x14ac:dyDescent="0.25">
      <c r="A92" s="5"/>
      <c r="B92" s="5"/>
      <c r="C92" s="5"/>
      <c r="D92" s="5"/>
      <c r="E92" s="5"/>
      <c r="F92" s="5"/>
      <c r="G92" s="5"/>
      <c r="H92" s="5"/>
    </row>
    <row r="93" spans="1:8" x14ac:dyDescent="0.25">
      <c r="A93" s="4" t="s">
        <v>33</v>
      </c>
      <c r="B93" s="4" t="s">
        <v>33</v>
      </c>
      <c r="C93" s="5"/>
      <c r="D93" s="5"/>
      <c r="E93" s="5"/>
      <c r="F93" s="5"/>
      <c r="G93" s="5"/>
      <c r="H93" s="5"/>
    </row>
    <row r="94" spans="1:8" x14ac:dyDescent="0.25">
      <c r="A94" s="4" t="s">
        <v>34</v>
      </c>
      <c r="B94" s="5"/>
      <c r="C94" s="5"/>
      <c r="D94" s="4" t="s">
        <v>35</v>
      </c>
      <c r="E94" s="5"/>
      <c r="F94" s="5"/>
      <c r="G94" s="5"/>
      <c r="H94" s="5"/>
    </row>
  </sheetData>
  <mergeCells count="21">
    <mergeCell ref="A43:F44"/>
    <mergeCell ref="A4:F5"/>
    <mergeCell ref="A7:F8"/>
    <mergeCell ref="A10:F11"/>
    <mergeCell ref="A12:F13"/>
    <mergeCell ref="A26:F26"/>
    <mergeCell ref="A39:F41"/>
    <mergeCell ref="B31:C31"/>
    <mergeCell ref="A1:F1"/>
    <mergeCell ref="A2:F2"/>
    <mergeCell ref="A17:F18"/>
    <mergeCell ref="A20:F21"/>
    <mergeCell ref="A23:F24"/>
    <mergeCell ref="A77:F78"/>
    <mergeCell ref="B46:C46"/>
    <mergeCell ref="B49:C49"/>
    <mergeCell ref="B50:C50"/>
    <mergeCell ref="B51:C51"/>
    <mergeCell ref="A54:F55"/>
    <mergeCell ref="A57:F59"/>
    <mergeCell ref="B47:C47"/>
  </mergeCells>
  <pageMargins left="0.4" right="0.4" top="0.4" bottom="0.4" header="0.3" footer="0.3"/>
  <pageSetup orientation="portrait" r:id="rId1"/>
  <headerFooter>
    <oddFooter>&amp;L&amp;"Calibri"&amp;11&amp;K000000_x000D_&amp;1#&amp;"Calibri"&amp;11&amp;K000000Classification: 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TRBylaw Case Study</vt:lpstr>
      <vt:lpstr>Check</vt:lpstr>
      <vt:lpstr>Allocations</vt:lpstr>
      <vt:lpstr>TRBylaw Template Blank</vt:lpstr>
      <vt:lpstr>'TRBylaw Case Study'!OLE_LINK1</vt:lpstr>
      <vt:lpstr>'TRBylaw Template Blank'!OLE_LINK1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 Rate Bylaw - Case Study &amp; Blank Template</dc:title>
  <dc:creator>Government of Alberta - Municipal Affairs</dc:creator>
  <cp:lastModifiedBy>jordan.valastin</cp:lastModifiedBy>
  <cp:lastPrinted>2023-03-29T13:59:24Z</cp:lastPrinted>
  <dcterms:created xsi:type="dcterms:W3CDTF">2018-04-12T15:32:57Z</dcterms:created>
  <dcterms:modified xsi:type="dcterms:W3CDTF">2024-03-06T16:16:29Z</dcterms:modified>
  <cp:category>Security Classification: 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2024-03-06T16:16:29Z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45fef3ab-f555-4bc6-8a13-c0164ead634d</vt:lpwstr>
  </property>
  <property fmtid="{D5CDD505-2E9C-101B-9397-08002B2CF9AE}" pid="8" name="MSIP_Label_60c3ebf9-3c2f-4745-a75f-55836bdb736f_ContentBits">
    <vt:lpwstr>2</vt:lpwstr>
  </property>
</Properties>
</file>