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bgov-my.sharepoint.com/personal/michael_francoeur_gov_ab_ca/Documents/Desktop/"/>
    </mc:Choice>
  </mc:AlternateContent>
  <xr:revisionPtr revIDLastSave="3" documentId="8_{B3F681E5-CB1E-4846-B002-D4662100E7E7}" xr6:coauthVersionLast="47" xr6:coauthVersionMax="47" xr10:uidLastSave="{8AF0F010-ED57-489F-B498-48654C078876}"/>
  <bookViews>
    <workbookView xWindow="-120" yWindow="-120" windowWidth="29040" windowHeight="17520" xr2:uid="{00000000-000D-0000-FFFF-FFFF00000000}"/>
  </bookViews>
  <sheets>
    <sheet name="By-election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59" i="1"/>
  <c r="B64" i="1"/>
  <c r="B65" i="1"/>
  <c r="B68" i="1" s="1"/>
  <c r="B63" i="1"/>
  <c r="B60" i="1"/>
  <c r="B58" i="1"/>
  <c r="B57" i="1"/>
  <c r="B56" i="1"/>
  <c r="B23" i="1"/>
  <c r="B22" i="1"/>
  <c r="B24" i="1"/>
  <c r="B26" i="1"/>
  <c r="B51" i="1"/>
  <c r="B52" i="1" s="1"/>
  <c r="B50" i="1"/>
  <c r="B49" i="1"/>
  <c r="B47" i="1"/>
  <c r="B45" i="1"/>
  <c r="B44" i="1"/>
  <c r="B48" i="1"/>
  <c r="B32" i="1"/>
  <c r="B30" i="1" s="1"/>
  <c r="B21" i="1"/>
  <c r="C5" i="1"/>
  <c r="B66" i="1" l="1"/>
  <c r="B67" i="1"/>
  <c r="B53" i="1"/>
  <c r="B35" i="1"/>
  <c r="B33" i="1"/>
  <c r="B34" i="1"/>
  <c r="B36" i="1"/>
  <c r="B29" i="1"/>
  <c r="B31" i="1" l="1"/>
</calcChain>
</file>

<file path=xl/sharedStrings.xml><?xml version="1.0" encoding="utf-8"?>
<sst xmlns="http://schemas.openxmlformats.org/spreadsheetml/2006/main" count="148" uniqueCount="140">
  <si>
    <t>LAEA Section</t>
  </si>
  <si>
    <t>Date</t>
  </si>
  <si>
    <t>Additional Information</t>
  </si>
  <si>
    <t>Options - Statutory Deadlines</t>
  </si>
  <si>
    <t>77.1(2)</t>
  </si>
  <si>
    <t>As early as possible</t>
  </si>
  <si>
    <t>16(1) &amp; 16(2)</t>
  </si>
  <si>
    <t>Prior to Nomination Day</t>
  </si>
  <si>
    <t>Nomination Day</t>
  </si>
  <si>
    <t>Nomination period closes at 12 noon</t>
  </si>
  <si>
    <t>28(8)</t>
  </si>
  <si>
    <t>RO to complete prescribed oath and every deputy to subscribe to prescribed statement</t>
  </si>
  <si>
    <t>Consider local newspaper advertising deadlines to publish Notice of Nomination Day (if advertisement bylaw has not been passed)</t>
  </si>
  <si>
    <t xml:space="preserve">Use methods in advertising bylaw, if applicable </t>
  </si>
  <si>
    <t>Election Day</t>
  </si>
  <si>
    <t>Notice of Nomination Day advertisement (second week)</t>
  </si>
  <si>
    <t>Notice of Nomination Day advertisement (first week)</t>
  </si>
  <si>
    <t>Notice of Election Day advertisement (second week)</t>
  </si>
  <si>
    <t>28(10)</t>
  </si>
  <si>
    <r>
      <t xml:space="preserve">Within </t>
    </r>
    <r>
      <rPr>
        <b/>
        <i/>
        <sz val="9"/>
        <color rgb="FF000000"/>
        <rFont val="Calibri"/>
        <family val="2"/>
        <scheme val="minor"/>
      </rPr>
      <t>48 hours</t>
    </r>
    <r>
      <rPr>
        <i/>
        <sz val="9"/>
        <color rgb="FF000000"/>
        <rFont val="Calibri"/>
        <family val="2"/>
        <scheme val="minor"/>
      </rPr>
      <t xml:space="preserve"> of close of nominations on nomination day</t>
    </r>
  </si>
  <si>
    <t>35, 158.1</t>
  </si>
  <si>
    <t>26(1), 158.1</t>
  </si>
  <si>
    <r>
      <t xml:space="preserve">At least </t>
    </r>
    <r>
      <rPr>
        <b/>
        <i/>
        <sz val="9"/>
        <color theme="1"/>
        <rFont val="Calibri"/>
        <family val="2"/>
        <scheme val="minor"/>
      </rPr>
      <t>one week</t>
    </r>
    <r>
      <rPr>
        <i/>
        <sz val="9"/>
        <color theme="1"/>
        <rFont val="Calibri"/>
        <family val="2"/>
        <scheme val="minor"/>
      </rPr>
      <t xml:space="preserve"> before date set for advance vote; see s. 35 for requirements</t>
    </r>
  </si>
  <si>
    <t>Begin to assemble supplies for DROs</t>
  </si>
  <si>
    <t>Ensure all DROs and constables have subscribed to the prescribed statement prior to performing any duties</t>
  </si>
  <si>
    <t>16(2)</t>
  </si>
  <si>
    <t>On or before advance vote and/or election day</t>
  </si>
  <si>
    <t>Voting hours are from 10 a.m. to 8 p.m. unless earlier opening provided for by bylaw</t>
  </si>
  <si>
    <t>Last day for an elector to request a judicial recount</t>
  </si>
  <si>
    <t>101(1)</t>
  </si>
  <si>
    <t>101(2)</t>
  </si>
  <si>
    <t>Recommended Preliminary Actions</t>
  </si>
  <si>
    <t>Provide prospective candidate packages (if applicable) – see Returning Officer Handbook for examples of items to include.</t>
  </si>
  <si>
    <t>RO to post at the local jurisdiction office the names of all candidates that have been nominated and the offices for which they were nominated</t>
  </si>
  <si>
    <t>Use methods in advertising bylaw, if applicable; include election details for senate election (Form 6SE)</t>
  </si>
  <si>
    <t>22(5), 22(5.1)</t>
  </si>
  <si>
    <t>Order ballots</t>
  </si>
  <si>
    <r>
      <t xml:space="preserve">No later than </t>
    </r>
    <r>
      <rPr>
        <b/>
        <i/>
        <sz val="9"/>
        <color theme="1"/>
        <rFont val="Calibri"/>
        <family val="2"/>
        <scheme val="minor"/>
      </rPr>
      <t>12 weeks</t>
    </r>
    <r>
      <rPr>
        <i/>
        <sz val="9"/>
        <color theme="1"/>
        <rFont val="Calibri"/>
        <family val="2"/>
        <scheme val="minor"/>
      </rPr>
      <t xml:space="preserve"> after voting day</t>
    </r>
  </si>
  <si>
    <t>See section 30</t>
  </si>
  <si>
    <t>Announce and post statement of the results, send signed statement to relevant Deputy Minister</t>
  </si>
  <si>
    <t>May mail or deliver notice to every residence if not using newspaper or an electronic method in advertising bylaw</t>
  </si>
  <si>
    <t>no legislated date</t>
  </si>
  <si>
    <t>Return nomination deposits to candidates, as applicable</t>
  </si>
  <si>
    <t>Notice of Election Day advertisement (first week)</t>
  </si>
  <si>
    <t>162(1)(e), 163</t>
  </si>
  <si>
    <t>Nomination Period begins</t>
  </si>
  <si>
    <t>Required for jurisdictions with population over 5000</t>
  </si>
  <si>
    <t>Last day to hold an advance vote, if applicable</t>
  </si>
  <si>
    <t>ELECTION DAY</t>
  </si>
  <si>
    <t>Adjust appropriately when dates fall on statutory holidays or weekends (per Interpretation Act)</t>
  </si>
  <si>
    <t>Ensure RO, SRO &amp; all DROs have subscribed to the prescribed oath/statement prior to performing any duties such as receiving nomination papers</t>
  </si>
  <si>
    <t>13(1), 13(2.1)</t>
  </si>
  <si>
    <t xml:space="preserve"> 74, 35</t>
  </si>
  <si>
    <t>Form 2</t>
  </si>
  <si>
    <t>No legislated date, must occur before undertaking any election activities; Form 1</t>
  </si>
  <si>
    <t>147.7(2), 184(2)</t>
  </si>
  <si>
    <t>147.7(2), 147.8(1)</t>
  </si>
  <si>
    <t>147.7(4), 184(5), 205</t>
  </si>
  <si>
    <t>Through the Elections Database or by emailing a signed statement to ma.updates@gov.ab.ca</t>
  </si>
  <si>
    <t>Last day to pass resolution to provide for special ballots and methods by which application may be made</t>
  </si>
  <si>
    <t>147.1, 147.22</t>
  </si>
  <si>
    <t>Persons who notify may start incurring campaign expenses &amp; accepting contributions</t>
  </si>
  <si>
    <t>Create and maintain a register of candidates that have given notice of intent to be nominated under s.147.22</t>
  </si>
  <si>
    <t>Must be redacted per s.28(6.1) &amp; s.28(6.2) and posted on municipal website</t>
  </si>
  <si>
    <t>28(6)</t>
  </si>
  <si>
    <t>Make submitted nomination papers available for public inspection during regular business hours &amp; in presence of RO, DRO, or CAO (until end of term)</t>
  </si>
  <si>
    <t>Ensure redaction of papers per s.28(6.1) &amp; s.28(6.2)</t>
  </si>
  <si>
    <t>31(1)</t>
  </si>
  <si>
    <t>31(3) &amp; 31(4)</t>
  </si>
  <si>
    <t>Training for advance vote DROs and other officials should be held at least 2 days before the first advance vote</t>
  </si>
  <si>
    <t>Late filing fee of $500 is imposed on candidates that accepted contributions and registered third party advertisers that have not filed required disclosure statements</t>
  </si>
  <si>
    <t>Duty to refer to Election Commissioner, may also file copy of notice with Court of King's Bench</t>
  </si>
  <si>
    <t>Last day for registered third party advertisers to file election advertising return (Form 28)</t>
  </si>
  <si>
    <t>21(1)(b)</t>
  </si>
  <si>
    <t>LAEA Part 5</t>
  </si>
  <si>
    <t>Last day for a candidate, an elected authority, or an elector to initiate a court process to challenge the validity of an election under LAEA Part 5</t>
  </si>
  <si>
    <t>School divisions are required to take certain actions under sections 76 and 260 of the Education Act before Dec. 31, 2024.</t>
  </si>
  <si>
    <r>
      <t xml:space="preserve">At any time </t>
    </r>
    <r>
      <rPr>
        <b/>
        <i/>
        <sz val="9"/>
        <color theme="1"/>
        <rFont val="Calibri"/>
        <family val="2"/>
        <scheme val="minor"/>
      </rPr>
      <t>within 19 days</t>
    </r>
    <r>
      <rPr>
        <i/>
        <sz val="9"/>
        <color theme="1"/>
        <rFont val="Calibri"/>
        <family val="2"/>
        <scheme val="minor"/>
      </rPr>
      <t xml:space="preserve"> after the close of the voting stations of election day</t>
    </r>
  </si>
  <si>
    <t>Obtain the latest copies of the Local Authorities Election Act (LAEA), Municipal Government Act (MGA), &amp; Education Act (EA)</t>
  </si>
  <si>
    <t xml:space="preserve">
</t>
  </si>
  <si>
    <t>Last day to destroy ballot boxes (unless ruled otherwise by a judge)</t>
  </si>
  <si>
    <t>Notice of Advance Vote - date, hours &amp; locations (mandatory for jurisdictions with populations over 5000 to hold advance vote)</t>
  </si>
  <si>
    <t>First day to destroy ballot boxes (unless ruled otherwise by a judge)</t>
  </si>
  <si>
    <t>Deadline to complete recount under s.98.1 by 12 noon</t>
  </si>
  <si>
    <t>Complete recount under s.98, if required, by 12 noon</t>
  </si>
  <si>
    <t>s.98.2</t>
  </si>
  <si>
    <t>s.98.2(4)</t>
  </si>
  <si>
    <t>98.1(3)</t>
  </si>
  <si>
    <t>Notify affected candidates at least 12 hours before recount proceeds</t>
  </si>
  <si>
    <t>Deadline to receive a request for a recount (4 p.m.) under s.98</t>
  </si>
  <si>
    <t>Deadline to receive a request for a recount (12 noon) requested by a runner-up candidate under s.98.1(3)</t>
  </si>
  <si>
    <t>No report to council if disclosure statements are filed within 10 days after deadline</t>
  </si>
  <si>
    <t>No report to school board if disclosure statements are filed within 10 days after deadline</t>
  </si>
  <si>
    <t>Send notices to candidates and to registered third party advertisers who have not paid the late filing fee</t>
  </si>
  <si>
    <t>If, 24 hours after the close of nominations, the number of nominations = number of offices, RO declares persons elected</t>
  </si>
  <si>
    <t>Notify Deputy Minister via Elections Database or by emailing a signed statement to ma.updates@gov.ab.ca</t>
  </si>
  <si>
    <t xml:space="preserve">Candidates may withdraw their nomination in writing, in person, until 12 p.m. </t>
  </si>
  <si>
    <r>
      <rPr>
        <b/>
        <i/>
        <sz val="9"/>
        <color theme="1"/>
        <rFont val="Calibri"/>
        <family val="2"/>
        <scheme val="minor"/>
      </rPr>
      <t xml:space="preserve">Within 44 hours </t>
    </r>
    <r>
      <rPr>
        <i/>
        <sz val="9"/>
        <color theme="1"/>
        <rFont val="Calibri"/>
        <family val="2"/>
        <scheme val="minor"/>
      </rPr>
      <t>immediately following the closing of the voting stations (RO may conduct a recount without a request per s.98(1)(b))</t>
    </r>
  </si>
  <si>
    <t>Enter date of vacancy (dd-mmm-yy)</t>
  </si>
  <si>
    <t>Election Day must be before:</t>
  </si>
  <si>
    <t>Enter date of resolution to set election date</t>
  </si>
  <si>
    <t>As early as possible after council sets date of by-election</t>
  </si>
  <si>
    <t>Council to appoint Returning Officer and Substitute Returning Officer</t>
  </si>
  <si>
    <t>CAO is deemed to have been appointed if council makes no appointment</t>
  </si>
  <si>
    <t>147.1(1)(b)(ii)</t>
  </si>
  <si>
    <t xml:space="preserve">Order election supplies other than ballots </t>
  </si>
  <si>
    <t>25(1)(b)</t>
  </si>
  <si>
    <t>Start of "election advertising period" in which local jurisdictions must maintain a register of third parties who engage in election advertising</t>
  </si>
  <si>
    <t>$1,000 threshold for incurring advertising expenses and contributions</t>
  </si>
  <si>
    <t xml:space="preserve">Earliest date a municipal employee wishing to be nominated may notify the employer that they are taking a leave of absence </t>
  </si>
  <si>
    <t>Until the last working day prior to nomination day that the person is taking a leave of absence</t>
  </si>
  <si>
    <t>Determine staffing requirements for voting stations, hiring process and payment schedule</t>
  </si>
  <si>
    <t>ends at 12 noon on nomination day</t>
  </si>
  <si>
    <t>Start of campaign period. Potential candidates may start notifying the municipality of their intention to be nominated.</t>
  </si>
  <si>
    <t>Last day for candidates that accepted contributions in the campaign period (including self-contributions) to file the Campaign Disclosure and Financial Statement (Form 26); forms must be redacted according to s.147.4(7.1) &amp; posted to municipal website</t>
  </si>
  <si>
    <t>For school board trustee candidates, first day the secretary of the school board must transmit a report on late filing of candidates that accepted contributions  to the school board, which shall on its receipt make the report public</t>
  </si>
  <si>
    <t>End of campaign period</t>
  </si>
  <si>
    <t xml:space="preserve">Make arrangements to prepare a permanent electors register of residents in the municipality who are eligible to vote </t>
  </si>
  <si>
    <t>Contact Elections Alberta to enter into an agreement under s.49(2)</t>
  </si>
  <si>
    <t>A reminder may be sent to all candidates regarding the requirement to file the Campaign Finance and Disclosure statement within 120 days of the election</t>
  </si>
  <si>
    <t>Print off DRO and PDRO handbooks, Forms Instruction Manual available at www.alberta.ca/municipal-elections-overview</t>
  </si>
  <si>
    <r>
      <rPr>
        <b/>
        <sz val="10"/>
        <color rgb="FF000000"/>
        <rFont val="Calibri"/>
        <family val="2"/>
        <scheme val="minor"/>
      </rPr>
      <t>If election required</t>
    </r>
    <r>
      <rPr>
        <sz val="10"/>
        <color rgb="FF000000"/>
        <rFont val="Calibri"/>
        <family val="2"/>
        <scheme val="minor"/>
      </rPr>
      <t>, RO to forward a signed statement showing the name of each nominated candidate to the relevant Deputy Minister</t>
    </r>
  </si>
  <si>
    <r>
      <rPr>
        <b/>
        <sz val="10"/>
        <rFont val="Calibri"/>
        <family val="2"/>
        <scheme val="minor"/>
      </rPr>
      <t>If insuffient nominations</t>
    </r>
    <r>
      <rPr>
        <sz val="10"/>
        <rFont val="Calibri"/>
        <family val="2"/>
        <scheme val="minor"/>
      </rPr>
      <t xml:space="preserve"> after 6 days (including nomination day), notify the relevant Minister</t>
    </r>
  </si>
  <si>
    <t>see section 98.1(3) for how calculation of valid ballot differential is done</t>
  </si>
  <si>
    <t>MGA s.201.1</t>
  </si>
  <si>
    <t xml:space="preserve">Councillor orientation training on the second set of topics must be conducted </t>
  </si>
  <si>
    <t>By resolution, council may extend this up to 90 days</t>
  </si>
  <si>
    <t>On or before the day the oath of office is taken</t>
  </si>
  <si>
    <t>Councillor orientation training on the first set of topics must be conducted</t>
  </si>
  <si>
    <t>Within 90 days after the oath of office is taken</t>
  </si>
  <si>
    <t>Consider local newspaper advertising deadlines to publish Notice of Election Day (if advertisement bylaw has not been passed)</t>
  </si>
  <si>
    <r>
      <rPr>
        <b/>
        <sz val="10"/>
        <rFont val="Calibri"/>
        <family val="2"/>
        <scheme val="minor"/>
      </rPr>
      <t>If insufficient nominations</t>
    </r>
    <r>
      <rPr>
        <sz val="10"/>
        <rFont val="Calibri"/>
        <family val="2"/>
        <scheme val="minor"/>
      </rPr>
      <t xml:space="preserve">, hold open to the next day between 10 a.m. and 12 p.m. &amp; then in the same manner for the next 4 business days </t>
    </r>
  </si>
  <si>
    <t>Instruction: Please enter the 3 relevant dates in the yellow boxes below using the format DD-MMM-YY (ex. 31-Mar-22).</t>
  </si>
  <si>
    <t>Starting date of the consecutive six-month period to be a resident of the local jurisdiction and ward, if any, to be eligibile for nomination.</t>
  </si>
  <si>
    <t>Do not include Saturday, Sunday, and holidays, as defined in the Interpretation Act</t>
  </si>
  <si>
    <t>Do not close nominations before six-day period has elapsed even if sufficient nominations are received</t>
  </si>
  <si>
    <t xml:space="preserve">12 noon on the fourth day after election day; send statement via EDB or ma.updates@gov.ab.ca </t>
  </si>
  <si>
    <r>
      <t xml:space="preserve">At least </t>
    </r>
    <r>
      <rPr>
        <b/>
        <i/>
        <sz val="9"/>
        <color theme="1"/>
        <rFont val="Calibri"/>
        <family val="2"/>
        <scheme val="minor"/>
      </rPr>
      <t>six weeks</t>
    </r>
    <r>
      <rPr>
        <i/>
        <sz val="9"/>
        <color theme="1"/>
        <rFont val="Calibri"/>
        <family val="2"/>
        <scheme val="minor"/>
      </rPr>
      <t xml:space="preserve"> from day of voting</t>
    </r>
  </si>
  <si>
    <t>A candidate who has incurred campaign expenses or received contributions of $50,000 or more shall also file a review engagement</t>
  </si>
  <si>
    <t>For municipal candidates, first day to present report at a council meeting after the filing deadline on late filing of candidates that accepted contributions, report is posted to website no later than the meeting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</si>
</sst>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\-mmm\-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4" fillId="0" borderId="0" applyNumberFormat="0" applyFill="0" applyBorder="0" applyAlignment="0" applyProtection="0"/>
  </cellStyleXfs>
  <cellXfs count="70">
    <xf numFmtId="164" fontId="0" fillId="0" borderId="0" xfId="0"/>
    <xf numFmtId="164" fontId="0" fillId="0" borderId="0" xfId="0" applyAlignment="1">
      <alignment horizontal="center"/>
    </xf>
    <xf numFmtId="164" fontId="2" fillId="0" borderId="0" xfId="0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4" fillId="0" borderId="0" xfId="0" applyFont="1" applyAlignment="1">
      <alignment horizontal="left" vertical="center" wrapText="1"/>
    </xf>
    <xf numFmtId="164" fontId="8" fillId="3" borderId="0" xfId="0" applyFont="1" applyFill="1" applyAlignment="1">
      <alignment horizontal="center"/>
    </xf>
    <xf numFmtId="164" fontId="8" fillId="3" borderId="0" xfId="0" applyFont="1" applyFill="1" applyAlignment="1">
      <alignment horizontal="center" wrapText="1"/>
    </xf>
    <xf numFmtId="164" fontId="3" fillId="0" borderId="1" xfId="0" applyFont="1" applyBorder="1" applyAlignment="1">
      <alignment horizontal="center" vertical="center"/>
    </xf>
    <xf numFmtId="164" fontId="0" fillId="0" borderId="1" xfId="0" applyBorder="1"/>
    <xf numFmtId="164" fontId="2" fillId="0" borderId="1" xfId="0" applyFont="1" applyBorder="1" applyAlignment="1">
      <alignment horizontal="center" vertical="center"/>
    </xf>
    <xf numFmtId="164" fontId="4" fillId="0" borderId="1" xfId="0" applyFont="1" applyBorder="1" applyAlignment="1">
      <alignment vertical="center" wrapText="1"/>
    </xf>
    <xf numFmtId="164" fontId="4" fillId="0" borderId="1" xfId="0" applyFont="1" applyBorder="1" applyAlignment="1">
      <alignment horizontal="left" vertical="center"/>
    </xf>
    <xf numFmtId="164" fontId="6" fillId="0" borderId="1" xfId="0" applyFont="1" applyBorder="1" applyAlignment="1">
      <alignment vertical="center" wrapText="1"/>
    </xf>
    <xf numFmtId="164" fontId="2" fillId="0" borderId="1" xfId="0" applyFont="1" applyBorder="1" applyAlignment="1">
      <alignment vertical="center" wrapText="1"/>
    </xf>
    <xf numFmtId="164" fontId="4" fillId="0" borderId="1" xfId="0" applyFont="1" applyBorder="1" applyAlignment="1">
      <alignment horizontal="left" vertical="center" wrapText="1"/>
    </xf>
    <xf numFmtId="164" fontId="4" fillId="0" borderId="1" xfId="0" applyFont="1" applyBorder="1" applyAlignment="1">
      <alignment vertical="center"/>
    </xf>
    <xf numFmtId="164" fontId="9" fillId="0" borderId="1" xfId="0" applyFont="1" applyBorder="1" applyAlignment="1">
      <alignment vertical="center" wrapText="1"/>
    </xf>
    <xf numFmtId="164" fontId="2" fillId="2" borderId="1" xfId="0" applyFont="1" applyFill="1" applyBorder="1" applyAlignment="1">
      <alignment vertical="center" wrapText="1"/>
    </xf>
    <xf numFmtId="164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64" fontId="11" fillId="2" borderId="1" xfId="0" applyFont="1" applyFill="1" applyBorder="1" applyAlignment="1">
      <alignment vertical="center" wrapText="1"/>
    </xf>
    <xf numFmtId="164" fontId="7" fillId="4" borderId="1" xfId="0" applyFont="1" applyFill="1" applyBorder="1" applyAlignment="1">
      <alignment vertical="center" wrapText="1"/>
    </xf>
    <xf numFmtId="164" fontId="7" fillId="4" borderId="2" xfId="0" applyFont="1" applyFill="1" applyBorder="1" applyAlignment="1">
      <alignment vertical="center" wrapText="1"/>
    </xf>
    <xf numFmtId="164" fontId="13" fillId="4" borderId="1" xfId="0" applyFont="1" applyFill="1" applyBorder="1" applyAlignment="1">
      <alignment vertical="center" wrapText="1"/>
    </xf>
    <xf numFmtId="164" fontId="9" fillId="0" borderId="0" xfId="0" applyFont="1" applyAlignment="1">
      <alignment vertical="center" wrapText="1"/>
    </xf>
    <xf numFmtId="164" fontId="12" fillId="2" borderId="1" xfId="0" applyFont="1" applyFill="1" applyBorder="1" applyAlignment="1">
      <alignment horizontal="center" vertical="center" wrapText="1"/>
    </xf>
    <xf numFmtId="164" fontId="5" fillId="0" borderId="1" xfId="0" applyFont="1" applyBorder="1" applyAlignment="1">
      <alignment horizontal="left" vertical="center"/>
    </xf>
    <xf numFmtId="164" fontId="0" fillId="5" borderId="0" xfId="0" applyFill="1"/>
    <xf numFmtId="164" fontId="1" fillId="5" borderId="0" xfId="0" applyFont="1" applyFill="1" applyAlignment="1">
      <alignment horizontal="center"/>
    </xf>
    <xf numFmtId="164" fontId="7" fillId="0" borderId="0" xfId="0" applyFont="1" applyAlignment="1">
      <alignment horizontal="center" vertical="center" wrapText="1"/>
    </xf>
    <xf numFmtId="164" fontId="4" fillId="4" borderId="1" xfId="0" applyFont="1" applyFill="1" applyBorder="1" applyAlignment="1">
      <alignment vertical="center" wrapText="1"/>
    </xf>
    <xf numFmtId="164" fontId="9" fillId="0" borderId="1" xfId="0" applyFont="1" applyBorder="1" applyAlignment="1">
      <alignment horizontal="left" vertical="center" wrapText="1"/>
    </xf>
    <xf numFmtId="164" fontId="0" fillId="0" borderId="0" xfId="0" applyAlignment="1">
      <alignment horizontal="center" wrapText="1"/>
    </xf>
    <xf numFmtId="164" fontId="17" fillId="0" borderId="0" xfId="0" applyFont="1"/>
    <xf numFmtId="164" fontId="18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164" fontId="18" fillId="2" borderId="1" xfId="0" applyFont="1" applyFill="1" applyBorder="1" applyAlignment="1">
      <alignment vertical="center" wrapText="1"/>
    </xf>
    <xf numFmtId="164" fontId="15" fillId="0" borderId="1" xfId="0" applyFont="1" applyBorder="1" applyAlignment="1">
      <alignment horizontal="left" wrapText="1"/>
    </xf>
    <xf numFmtId="164" fontId="16" fillId="0" borderId="0" xfId="0" applyFont="1" applyAlignment="1">
      <alignment horizontal="center" wrapText="1"/>
    </xf>
    <xf numFmtId="164" fontId="7" fillId="0" borderId="2" xfId="0" applyFont="1" applyBorder="1" applyAlignment="1">
      <alignment vertical="center" wrapText="1"/>
    </xf>
    <xf numFmtId="164" fontId="20" fillId="0" borderId="1" xfId="0" applyFont="1" applyBorder="1" applyAlignment="1">
      <alignment vertical="center" wrapText="1"/>
    </xf>
    <xf numFmtId="164" fontId="20" fillId="0" borderId="1" xfId="0" applyFont="1" applyBorder="1" applyAlignment="1">
      <alignment horizontal="left" vertical="center" wrapText="1"/>
    </xf>
    <xf numFmtId="164" fontId="2" fillId="2" borderId="1" xfId="0" applyFont="1" applyFill="1" applyBorder="1" applyAlignment="1">
      <alignment horizontal="left" vertical="center" wrapText="1"/>
    </xf>
    <xf numFmtId="164" fontId="12" fillId="0" borderId="1" xfId="0" applyFont="1" applyBorder="1" applyAlignment="1">
      <alignment horizontal="center" vertical="center" wrapText="1"/>
    </xf>
    <xf numFmtId="164" fontId="18" fillId="0" borderId="1" xfId="0" applyFont="1" applyBorder="1" applyAlignment="1">
      <alignment vertical="center" wrapText="1"/>
    </xf>
    <xf numFmtId="164" fontId="7" fillId="4" borderId="4" xfId="0" applyFont="1" applyFill="1" applyBorder="1" applyAlignment="1">
      <alignment vertical="center" wrapText="1"/>
    </xf>
    <xf numFmtId="0" fontId="21" fillId="6" borderId="0" xfId="0" applyNumberFormat="1" applyFont="1" applyFill="1" applyAlignment="1">
      <alignment horizontal="left"/>
    </xf>
    <xf numFmtId="164" fontId="22" fillId="6" borderId="0" xfId="0" applyFont="1" applyFill="1" applyAlignment="1">
      <alignment horizontal="center"/>
    </xf>
    <xf numFmtId="164" fontId="0" fillId="6" borderId="0" xfId="0" applyFill="1"/>
    <xf numFmtId="0" fontId="21" fillId="0" borderId="0" xfId="0" applyNumberFormat="1" applyFont="1" applyAlignment="1">
      <alignment horizontal="left"/>
    </xf>
    <xf numFmtId="164" fontId="22" fillId="0" borderId="0" xfId="0" applyFont="1" applyAlignment="1">
      <alignment horizontal="center"/>
    </xf>
    <xf numFmtId="164" fontId="23" fillId="3" borderId="0" xfId="0" applyFont="1" applyFill="1" applyAlignment="1">
      <alignment horizontal="center"/>
    </xf>
    <xf numFmtId="164" fontId="0" fillId="4" borderId="0" xfId="0" applyFill="1" applyAlignment="1">
      <alignment horizontal="center"/>
    </xf>
    <xf numFmtId="164" fontId="23" fillId="3" borderId="0" xfId="0" applyFont="1" applyFill="1"/>
    <xf numFmtId="165" fontId="1" fillId="7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65" fontId="24" fillId="8" borderId="0" xfId="0" applyNumberFormat="1" applyFont="1" applyFill="1" applyAlignment="1" applyProtection="1">
      <alignment horizontal="center" vertical="center"/>
      <protection locked="0"/>
    </xf>
    <xf numFmtId="0" fontId="3" fillId="0" borderId="5" xfId="0" applyNumberFormat="1" applyFont="1" applyBorder="1" applyAlignment="1">
      <alignment horizontal="center" vertical="center"/>
    </xf>
    <xf numFmtId="164" fontId="2" fillId="0" borderId="1" xfId="0" applyFont="1" applyBorder="1" applyAlignment="1">
      <alignment horizontal="center" wrapText="1"/>
    </xf>
    <xf numFmtId="164" fontId="2" fillId="2" borderId="2" xfId="0" applyFont="1" applyFill="1" applyBorder="1" applyAlignment="1">
      <alignment vertical="center" wrapText="1"/>
    </xf>
    <xf numFmtId="164" fontId="7" fillId="0" borderId="1" xfId="0" applyFont="1" applyBorder="1" applyAlignment="1">
      <alignment wrapText="1"/>
    </xf>
    <xf numFmtId="164" fontId="3" fillId="0" borderId="6" xfId="0" applyFont="1" applyBorder="1" applyAlignment="1">
      <alignment horizontal="center" vertical="center"/>
    </xf>
    <xf numFmtId="164" fontId="2" fillId="2" borderId="3" xfId="0" applyFont="1" applyFill="1" applyBorder="1" applyAlignment="1">
      <alignment vertical="center" wrapText="1"/>
    </xf>
    <xf numFmtId="164" fontId="7" fillId="4" borderId="3" xfId="0" applyFont="1" applyFill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4" fontId="4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164" fontId="7" fillId="4" borderId="1" xfId="0" applyFont="1" applyFill="1" applyBorder="1" applyAlignment="1">
      <alignment wrapText="1"/>
    </xf>
    <xf numFmtId="164" fontId="14" fillId="0" borderId="0" xfId="1" quotePrefix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120650</xdr:rowOff>
    </xdr:from>
    <xdr:to>
      <xdr:col>1</xdr:col>
      <xdr:colOff>1968500</xdr:colOff>
      <xdr:row>13</xdr:row>
      <xdr:rowOff>25400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82700" y="2019300"/>
          <a:ext cx="1854200" cy="666750"/>
        </a:xfrm>
        <a:prstGeom prst="round2DiagRect">
          <a:avLst>
            <a:gd name="adj1" fmla="val 21354"/>
            <a:gd name="adj2" fmla="val 0"/>
          </a:avLst>
        </a:prstGeom>
        <a:solidFill>
          <a:srgbClr val="E1E3E6"/>
        </a:solidFill>
        <a:ln w="25400" cap="flat" cmpd="sng" algn="ctr">
          <a:solidFill>
            <a:srgbClr val="E1E3E6"/>
          </a:solidFill>
          <a:prstDash val="solid"/>
        </a:ln>
        <a:effectLst/>
      </xdr:spPr>
      <xdr:txBody>
        <a:bodyPr vertOverflow="clip" horzOverflow="clip" lIns="36576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Activities that are shaded grey represent mandatory activities</a:t>
          </a:r>
        </a:p>
      </xdr:txBody>
    </xdr:sp>
    <xdr:clientData/>
  </xdr:twoCellAnchor>
  <xdr:twoCellAnchor>
    <xdr:from>
      <xdr:col>1</xdr:col>
      <xdr:colOff>56322</xdr:colOff>
      <xdr:row>6</xdr:row>
      <xdr:rowOff>248477</xdr:rowOff>
    </xdr:from>
    <xdr:to>
      <xdr:col>1</xdr:col>
      <xdr:colOff>1980372</xdr:colOff>
      <xdr:row>11</xdr:row>
      <xdr:rowOff>20707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78007" y="1511575"/>
          <a:ext cx="1924050" cy="14908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900" b="1"/>
            <a:t>CEO</a:t>
          </a:r>
          <a:r>
            <a:rPr lang="en-CA" sz="900" b="1" baseline="0"/>
            <a:t> -  Chief Elected Official </a:t>
          </a:r>
        </a:p>
        <a:p>
          <a:r>
            <a:rPr lang="en-CA" sz="900" b="1" baseline="0"/>
            <a:t>RO -    Returning Officer</a:t>
          </a:r>
        </a:p>
        <a:p>
          <a:r>
            <a:rPr lang="en-CA" sz="900" b="1" baseline="0"/>
            <a:t>SRO -  Substitute Returning Officer</a:t>
          </a:r>
        </a:p>
        <a:p>
          <a:r>
            <a:rPr lang="en-CA" sz="900" b="1" baseline="0"/>
            <a:t>DRO -  Deputy Returning Officer</a:t>
          </a:r>
        </a:p>
        <a:p>
          <a:r>
            <a:rPr lang="en-CA" sz="900" b="1" baseline="0"/>
            <a:t>PDRO - Presiding DRO</a:t>
          </a:r>
        </a:p>
        <a:p>
          <a:r>
            <a:rPr lang="en-CA" sz="900" b="1" baseline="0"/>
            <a:t>EA -     Elections Alberta</a:t>
          </a:r>
        </a:p>
        <a:p>
          <a:r>
            <a:rPr lang="en-CA" sz="900" b="1" baseline="0"/>
            <a:t>MGA - Municipal Government Act</a:t>
          </a:r>
        </a:p>
        <a:p>
          <a:r>
            <a:rPr lang="en-CA" sz="900" b="1"/>
            <a:t>LAEA - Local Authorities Election Act</a:t>
          </a:r>
        </a:p>
        <a:p>
          <a:r>
            <a:rPr lang="en-CA" sz="900" b="1"/>
            <a:t>EDB -   Elections Database</a:t>
          </a:r>
        </a:p>
        <a:p>
          <a:r>
            <a:rPr lang="en-CA" sz="900" b="1"/>
            <a:t>PER -   Permanent Electors Register</a:t>
          </a:r>
        </a:p>
        <a:p>
          <a:endParaRPr lang="en-CA" sz="900" b="1"/>
        </a:p>
      </xdr:txBody>
    </xdr:sp>
    <xdr:clientData/>
  </xdr:twoCellAnchor>
  <xdr:twoCellAnchor>
    <xdr:from>
      <xdr:col>3</xdr:col>
      <xdr:colOff>120650</xdr:colOff>
      <xdr:row>6</xdr:row>
      <xdr:rowOff>19051</xdr:rowOff>
    </xdr:from>
    <xdr:to>
      <xdr:col>4</xdr:col>
      <xdr:colOff>6350</xdr:colOff>
      <xdr:row>13</xdr:row>
      <xdr:rowOff>19051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54850" y="209551"/>
          <a:ext cx="2181225" cy="26098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000">
              <a:solidFill>
                <a:sysClr val="windowText" lastClr="000000"/>
              </a:solidFill>
            </a:rPr>
            <a:t>This resource is designed to supplement </a:t>
          </a:r>
          <a:r>
            <a:rPr lang="en-CA" sz="1000" i="1">
              <a:solidFill>
                <a:sysClr val="windowText" lastClr="000000"/>
              </a:solidFill>
            </a:rPr>
            <a:t>the LAEA</a:t>
          </a:r>
          <a:r>
            <a:rPr lang="en-CA" sz="1000" i="1" baseline="0">
              <a:solidFill>
                <a:sysClr val="windowText" lastClr="000000"/>
              </a:solidFill>
            </a:rPr>
            <a:t> </a:t>
          </a:r>
          <a:r>
            <a:rPr lang="en-CA" sz="1000" i="0" baseline="0">
              <a:solidFill>
                <a:sysClr val="windowText" lastClr="000000"/>
              </a:solidFill>
            </a:rPr>
            <a:t>and the </a:t>
          </a:r>
          <a:r>
            <a:rPr lang="en-CA" sz="1000" i="1" baseline="0">
              <a:solidFill>
                <a:sysClr val="windowText" lastClr="000000"/>
              </a:solidFill>
            </a:rPr>
            <a:t>MGA</a:t>
          </a:r>
          <a:r>
            <a:rPr lang="en-CA" sz="1000" i="1">
              <a:solidFill>
                <a:sysClr val="windowText" lastClr="000000"/>
              </a:solidFill>
            </a:rPr>
            <a:t> </a:t>
          </a:r>
          <a:r>
            <a:rPr lang="en-CA" sz="1000">
              <a:solidFill>
                <a:sysClr val="windowText" lastClr="000000"/>
              </a:solidFill>
            </a:rPr>
            <a:t>and the dates and deadlines prescribed within. It</a:t>
          </a:r>
          <a:r>
            <a:rPr lang="en-CA" sz="1000" baseline="0">
              <a:solidFill>
                <a:sysClr val="windowText" lastClr="000000"/>
              </a:solidFill>
            </a:rPr>
            <a:t> is </a:t>
          </a:r>
          <a:r>
            <a:rPr lang="en-CA" sz="1000" b="1" u="sng" baseline="0">
              <a:solidFill>
                <a:sysClr val="windowText" lastClr="000000"/>
              </a:solidFill>
            </a:rPr>
            <a:t>not </a:t>
          </a:r>
          <a:r>
            <a:rPr lang="en-CA" sz="1000" baseline="0">
              <a:solidFill>
                <a:sysClr val="windowText" lastClr="000000"/>
              </a:solidFill>
            </a:rPr>
            <a:t>designed to be a substitute for the relevant legislation or for legal advice. </a:t>
          </a:r>
          <a:r>
            <a:rPr lang="en-CA" sz="1000">
              <a:solidFill>
                <a:sysClr val="windowText" lastClr="000000"/>
              </a:solidFill>
            </a:rPr>
            <a:t>It should</a:t>
          </a:r>
          <a:r>
            <a:rPr lang="en-CA" sz="1000" baseline="0">
              <a:solidFill>
                <a:sysClr val="windowText" lastClr="000000"/>
              </a:solidFill>
            </a:rPr>
            <a:t> be reviewed throughout the duration of the election year to ensure adequate time for the resolutions and bylaws to be passed by councils.</a:t>
          </a:r>
        </a:p>
        <a:p>
          <a:pPr algn="l"/>
          <a:endParaRPr lang="en-CA" sz="1000" baseline="0">
            <a:solidFill>
              <a:sysClr val="windowText" lastClr="000000"/>
            </a:solidFill>
          </a:endParaRPr>
        </a:p>
        <a:p>
          <a:pPr algn="l"/>
          <a:r>
            <a:rPr lang="en-CA" sz="1000" baseline="0">
              <a:solidFill>
                <a:sysClr val="windowText" lastClr="000000"/>
              </a:solidFill>
            </a:rPr>
            <a:t>For further information, please contact a municipal advisor at 780-427-2225 (toll-free in Alberta by dialing 310-0000) or email: ma.advisory@gov.ab.ca.</a:t>
          </a:r>
          <a:endParaRPr lang="en-CA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F75"/>
  <sheetViews>
    <sheetView tabSelected="1" topLeftCell="A37" zoomScale="115" zoomScaleNormal="115" workbookViewId="0">
      <selection activeCell="D22" sqref="D22"/>
    </sheetView>
  </sheetViews>
  <sheetFormatPr defaultRowHeight="15" x14ac:dyDescent="0.25"/>
  <cols>
    <col min="1" max="1" width="17.42578125" customWidth="1"/>
    <col min="2" max="2" width="39.140625" bestFit="1" customWidth="1"/>
    <col min="3" max="3" width="56.5703125" customWidth="1"/>
    <col min="4" max="4" width="34.42578125" customWidth="1"/>
    <col min="6" max="6" width="26.85546875" customWidth="1"/>
  </cols>
  <sheetData>
    <row r="1" spans="1:6" ht="15.75" x14ac:dyDescent="0.25">
      <c r="A1" s="46" t="s">
        <v>132</v>
      </c>
      <c r="B1" s="47"/>
      <c r="C1" s="48"/>
      <c r="D1" s="48"/>
    </row>
    <row r="2" spans="1:6" ht="15.75" x14ac:dyDescent="0.25">
      <c r="A2" s="49"/>
      <c r="B2" s="50"/>
    </row>
    <row r="3" spans="1:6" x14ac:dyDescent="0.25">
      <c r="A3" s="1"/>
      <c r="B3" s="1"/>
    </row>
    <row r="4" spans="1:6" ht="20.100000000000001" customHeight="1" x14ac:dyDescent="0.25">
      <c r="B4" s="51" t="s">
        <v>98</v>
      </c>
      <c r="C4" s="52" t="s">
        <v>99</v>
      </c>
      <c r="D4" s="53" t="s">
        <v>100</v>
      </c>
    </row>
    <row r="5" spans="1:6" ht="20.100000000000001" customHeight="1" x14ac:dyDescent="0.25">
      <c r="B5" s="54"/>
      <c r="C5" s="55">
        <f>B5+120</f>
        <v>120</v>
      </c>
      <c r="D5" s="54"/>
    </row>
    <row r="6" spans="1:6" x14ac:dyDescent="0.25">
      <c r="A6" s="69"/>
      <c r="B6" s="27"/>
      <c r="C6" s="5" t="s">
        <v>48</v>
      </c>
      <c r="D6" s="27"/>
    </row>
    <row r="7" spans="1:6" ht="30" customHeight="1" x14ac:dyDescent="0.25">
      <c r="A7" s="69"/>
      <c r="B7" s="27"/>
      <c r="C7" s="56"/>
      <c r="D7" s="27"/>
    </row>
    <row r="8" spans="1:6" ht="30" customHeight="1" x14ac:dyDescent="0.25">
      <c r="A8" s="27"/>
      <c r="B8" s="27"/>
      <c r="C8" s="29" t="s">
        <v>49</v>
      </c>
      <c r="D8" s="27"/>
    </row>
    <row r="9" spans="1:6" ht="15" customHeight="1" x14ac:dyDescent="0.25">
      <c r="A9" s="27"/>
      <c r="B9" s="27"/>
      <c r="C9" s="6" t="s">
        <v>31</v>
      </c>
      <c r="D9" s="27"/>
      <c r="F9" s="1"/>
    </row>
    <row r="10" spans="1:6" ht="30" customHeight="1" x14ac:dyDescent="0.25">
      <c r="A10" s="27"/>
      <c r="B10" s="27"/>
      <c r="C10" s="39" t="s">
        <v>78</v>
      </c>
      <c r="D10" s="27"/>
      <c r="F10" s="32"/>
    </row>
    <row r="11" spans="1:6" ht="30" customHeight="1" x14ac:dyDescent="0.25">
      <c r="A11" s="27"/>
      <c r="B11" s="27"/>
      <c r="C11" s="21" t="s">
        <v>32</v>
      </c>
      <c r="D11" s="27"/>
      <c r="F11" s="38"/>
    </row>
    <row r="12" spans="1:6" ht="30" customHeight="1" x14ac:dyDescent="0.25">
      <c r="A12" s="27"/>
      <c r="B12" s="27"/>
      <c r="C12" s="30" t="s">
        <v>50</v>
      </c>
      <c r="D12" s="27"/>
      <c r="F12" s="32"/>
    </row>
    <row r="13" spans="1:6" ht="30" customHeight="1" x14ac:dyDescent="0.25">
      <c r="A13" s="27"/>
      <c r="B13" s="27"/>
      <c r="C13" s="21" t="s">
        <v>76</v>
      </c>
      <c r="D13" s="27"/>
    </row>
    <row r="14" spans="1:6" ht="30" customHeight="1" x14ac:dyDescent="0.25">
      <c r="A14" s="27"/>
      <c r="B14" s="27"/>
      <c r="C14" s="68" t="s">
        <v>120</v>
      </c>
      <c r="D14" s="28"/>
    </row>
    <row r="15" spans="1:6" ht="15" customHeight="1" x14ac:dyDescent="0.25">
      <c r="A15" s="28" t="s">
        <v>0</v>
      </c>
      <c r="B15" s="28" t="s">
        <v>1</v>
      </c>
      <c r="C15" s="5" t="s">
        <v>3</v>
      </c>
      <c r="D15" s="28" t="s">
        <v>2</v>
      </c>
    </row>
    <row r="16" spans="1:6" ht="39.950000000000003" customHeight="1" x14ac:dyDescent="0.25">
      <c r="A16" s="35" t="s">
        <v>73</v>
      </c>
      <c r="B16" s="34">
        <f>B22-180</f>
        <v>-179</v>
      </c>
      <c r="C16" s="36" t="s">
        <v>133</v>
      </c>
      <c r="D16" s="10"/>
    </row>
    <row r="17" spans="1:4" ht="30" customHeight="1" x14ac:dyDescent="0.25">
      <c r="A17" s="57" t="s">
        <v>51</v>
      </c>
      <c r="B17" s="58" t="s">
        <v>101</v>
      </c>
      <c r="C17" s="59" t="s">
        <v>102</v>
      </c>
      <c r="D17" s="60" t="s">
        <v>103</v>
      </c>
    </row>
    <row r="18" spans="1:4" ht="39.950000000000003" customHeight="1" x14ac:dyDescent="0.25">
      <c r="A18" s="7" t="s">
        <v>6</v>
      </c>
      <c r="B18" s="18" t="s">
        <v>101</v>
      </c>
      <c r="C18" s="17" t="s">
        <v>11</v>
      </c>
      <c r="D18" s="10" t="s">
        <v>54</v>
      </c>
    </row>
    <row r="19" spans="1:4" ht="39.950000000000003" customHeight="1" x14ac:dyDescent="0.25">
      <c r="A19" s="67">
        <v>49</v>
      </c>
      <c r="B19" s="66" t="s">
        <v>101</v>
      </c>
      <c r="C19" s="62" t="s">
        <v>117</v>
      </c>
      <c r="D19" s="10" t="s">
        <v>118</v>
      </c>
    </row>
    <row r="20" spans="1:4" ht="39.950000000000003" customHeight="1" x14ac:dyDescent="0.25">
      <c r="C20" s="63" t="s">
        <v>105</v>
      </c>
    </row>
    <row r="21" spans="1:4" ht="39.950000000000003" customHeight="1" x14ac:dyDescent="0.25">
      <c r="A21" s="7" t="s">
        <v>35</v>
      </c>
      <c r="B21" s="18">
        <f t="shared" ref="B21" si="0">IF($D$5&lt;$C$8, $D$5, "ERROR, please ensure that the date of council resolution to set election date is prior to the date of the election.")</f>
        <v>0</v>
      </c>
      <c r="C21" s="13" t="s">
        <v>109</v>
      </c>
      <c r="D21" s="10" t="s">
        <v>110</v>
      </c>
    </row>
    <row r="22" spans="1:4" ht="39.950000000000003" customHeight="1" x14ac:dyDescent="0.25">
      <c r="A22" s="35" t="s">
        <v>60</v>
      </c>
      <c r="B22" s="34">
        <f t="shared" ref="B22:B23" si="1">IF($D$5&lt;$C$8, $D$5+1, "ERROR, please ensure that the date of council resolution to set election date is prior to the date of the election.")</f>
        <v>1</v>
      </c>
      <c r="C22" s="44" t="s">
        <v>113</v>
      </c>
      <c r="D22" s="40" t="s">
        <v>61</v>
      </c>
    </row>
    <row r="23" spans="1:4" ht="39.950000000000003" customHeight="1" x14ac:dyDescent="0.25">
      <c r="A23" s="35">
        <v>147.221</v>
      </c>
      <c r="B23" s="34">
        <f t="shared" si="1"/>
        <v>1</v>
      </c>
      <c r="C23" s="44" t="s">
        <v>62</v>
      </c>
      <c r="D23" s="40" t="s">
        <v>63</v>
      </c>
    </row>
    <row r="24" spans="1:4" ht="39.950000000000003" customHeight="1" x14ac:dyDescent="0.25">
      <c r="A24" s="61" t="s">
        <v>106</v>
      </c>
      <c r="B24" s="18">
        <f>IF($D$5&lt;$C$8, $D$5+1, "ERROR, please ensure that the date of council resolution to set election date is prior to the date of the election.")</f>
        <v>1</v>
      </c>
      <c r="C24" s="25" t="s">
        <v>45</v>
      </c>
      <c r="D24" s="15" t="s">
        <v>112</v>
      </c>
    </row>
    <row r="25" spans="1:4" ht="39.950000000000003" customHeight="1" x14ac:dyDescent="0.25">
      <c r="A25" s="19" t="s">
        <v>64</v>
      </c>
      <c r="B25" s="9"/>
      <c r="C25" s="42" t="s">
        <v>65</v>
      </c>
      <c r="D25" s="14" t="s">
        <v>66</v>
      </c>
    </row>
    <row r="26" spans="1:4" ht="39.950000000000003" customHeight="1" x14ac:dyDescent="0.25">
      <c r="A26" s="7" t="s">
        <v>44</v>
      </c>
      <c r="B26" s="18">
        <f>IF($D$5&lt;$C$8, $D$5+1, "ERROR, please ensure that the date of council resolution to set election date is prior to the date of the election.")</f>
        <v>1</v>
      </c>
      <c r="C26" s="17" t="s">
        <v>107</v>
      </c>
      <c r="D26" s="10" t="s">
        <v>108</v>
      </c>
    </row>
    <row r="27" spans="1:4" ht="39.950000000000003" customHeight="1" x14ac:dyDescent="0.25">
      <c r="A27" s="3"/>
      <c r="B27" s="64"/>
      <c r="C27" s="23" t="s">
        <v>111</v>
      </c>
      <c r="D27" s="65"/>
    </row>
    <row r="28" spans="1:4" ht="39.950000000000003" customHeight="1" x14ac:dyDescent="0.25">
      <c r="A28" s="3"/>
      <c r="B28" s="64"/>
      <c r="C28" s="22" t="s">
        <v>12</v>
      </c>
      <c r="D28" s="65"/>
    </row>
    <row r="29" spans="1:4" ht="39.950000000000003" customHeight="1" x14ac:dyDescent="0.25">
      <c r="A29" s="7" t="s">
        <v>21</v>
      </c>
      <c r="B29" s="9">
        <f>B32-7*2</f>
        <v>-42</v>
      </c>
      <c r="C29" s="17" t="s">
        <v>16</v>
      </c>
      <c r="D29" s="14" t="s">
        <v>13</v>
      </c>
    </row>
    <row r="30" spans="1:4" ht="39.950000000000003" customHeight="1" x14ac:dyDescent="0.25">
      <c r="A30" s="7" t="s">
        <v>21</v>
      </c>
      <c r="B30" s="9">
        <f>B32-7</f>
        <v>-35</v>
      </c>
      <c r="C30" s="17" t="s">
        <v>15</v>
      </c>
      <c r="D30" s="10" t="s">
        <v>40</v>
      </c>
    </row>
    <row r="31" spans="1:4" ht="39.950000000000003" customHeight="1" x14ac:dyDescent="0.25">
      <c r="A31" s="7" t="s">
        <v>4</v>
      </c>
      <c r="B31" s="9">
        <f>C7-7*4-1</f>
        <v>-29</v>
      </c>
      <c r="C31" s="13" t="s">
        <v>59</v>
      </c>
      <c r="D31" s="26" t="s">
        <v>7</v>
      </c>
    </row>
    <row r="32" spans="1:4" ht="39.950000000000003" customHeight="1" x14ac:dyDescent="0.25">
      <c r="A32" s="19">
        <v>25</v>
      </c>
      <c r="B32" s="9">
        <f>C7-7*4</f>
        <v>-28</v>
      </c>
      <c r="C32" s="25" t="s">
        <v>8</v>
      </c>
      <c r="D32" s="11" t="s">
        <v>9</v>
      </c>
    </row>
    <row r="33" spans="1:4" ht="39.950000000000003" customHeight="1" x14ac:dyDescent="0.25">
      <c r="A33" s="19">
        <v>32</v>
      </c>
      <c r="B33" s="9">
        <f>B32+1</f>
        <v>-27</v>
      </c>
      <c r="C33" s="13" t="s">
        <v>96</v>
      </c>
      <c r="D33" s="37" t="s">
        <v>79</v>
      </c>
    </row>
    <row r="34" spans="1:4" ht="39.950000000000003" customHeight="1" x14ac:dyDescent="0.25">
      <c r="A34" s="19">
        <v>34</v>
      </c>
      <c r="B34" s="9">
        <f>B32+1</f>
        <v>-27</v>
      </c>
      <c r="C34" s="17" t="s">
        <v>94</v>
      </c>
      <c r="D34" s="16" t="s">
        <v>95</v>
      </c>
    </row>
    <row r="35" spans="1:4" ht="39.950000000000003" customHeight="1" x14ac:dyDescent="0.25">
      <c r="A35" s="7" t="s">
        <v>10</v>
      </c>
      <c r="B35" s="9">
        <f>B32+1</f>
        <v>-27</v>
      </c>
      <c r="C35" s="20" t="s">
        <v>121</v>
      </c>
      <c r="D35" s="16" t="s">
        <v>58</v>
      </c>
    </row>
    <row r="36" spans="1:4" ht="39.950000000000003" customHeight="1" x14ac:dyDescent="0.25">
      <c r="A36" s="7" t="s">
        <v>18</v>
      </c>
      <c r="B36" s="9">
        <f>B32+2</f>
        <v>-26</v>
      </c>
      <c r="C36" s="20" t="s">
        <v>33</v>
      </c>
      <c r="D36" s="31" t="s">
        <v>19</v>
      </c>
    </row>
    <row r="37" spans="1:4" ht="39.950000000000003" customHeight="1" x14ac:dyDescent="0.25">
      <c r="A37" s="35" t="s">
        <v>67</v>
      </c>
      <c r="B37" s="34"/>
      <c r="C37" s="36" t="s">
        <v>131</v>
      </c>
      <c r="D37" s="14" t="s">
        <v>134</v>
      </c>
    </row>
    <row r="38" spans="1:4" ht="39.950000000000003" customHeight="1" x14ac:dyDescent="0.25">
      <c r="A38" s="35" t="s">
        <v>68</v>
      </c>
      <c r="B38" s="34"/>
      <c r="C38" s="36" t="s">
        <v>122</v>
      </c>
      <c r="D38" s="41" t="s">
        <v>135</v>
      </c>
    </row>
    <row r="39" spans="1:4" ht="39.950000000000003" customHeight="1" x14ac:dyDescent="0.25">
      <c r="A39" s="3"/>
      <c r="B39" s="2"/>
      <c r="C39" s="45" t="s">
        <v>36</v>
      </c>
      <c r="D39" s="24"/>
    </row>
    <row r="40" spans="1:4" ht="39.950000000000003" customHeight="1" x14ac:dyDescent="0.25">
      <c r="A40" s="3"/>
      <c r="B40" s="2"/>
      <c r="C40" s="21" t="s">
        <v>23</v>
      </c>
      <c r="D40" s="4"/>
    </row>
    <row r="41" spans="1:4" ht="39.950000000000003" customHeight="1" x14ac:dyDescent="0.25">
      <c r="A41" s="3"/>
      <c r="B41" s="2"/>
      <c r="C41" s="22" t="s">
        <v>69</v>
      </c>
      <c r="D41" s="4"/>
    </row>
    <row r="42" spans="1:4" ht="39.950000000000003" customHeight="1" x14ac:dyDescent="0.25">
      <c r="A42" s="3"/>
      <c r="B42" s="2"/>
      <c r="C42" s="22" t="s">
        <v>130</v>
      </c>
      <c r="D42" s="4"/>
    </row>
    <row r="43" spans="1:4" ht="39.950000000000003" customHeight="1" x14ac:dyDescent="0.25">
      <c r="A43" s="7" t="s">
        <v>25</v>
      </c>
      <c r="B43" s="18" t="s">
        <v>26</v>
      </c>
      <c r="C43" s="17" t="s">
        <v>24</v>
      </c>
      <c r="D43" s="14" t="s">
        <v>53</v>
      </c>
    </row>
    <row r="44" spans="1:4" ht="39.950000000000003" customHeight="1" x14ac:dyDescent="0.25">
      <c r="A44" s="7" t="s">
        <v>20</v>
      </c>
      <c r="B44" s="9">
        <f>C7-7*2</f>
        <v>-14</v>
      </c>
      <c r="C44" s="17" t="s">
        <v>43</v>
      </c>
      <c r="D44" s="14" t="s">
        <v>34</v>
      </c>
    </row>
    <row r="45" spans="1:4" ht="39.950000000000003" customHeight="1" x14ac:dyDescent="0.25">
      <c r="A45" s="7" t="s">
        <v>20</v>
      </c>
      <c r="B45" s="9">
        <f>C7-7</f>
        <v>-7</v>
      </c>
      <c r="C45" s="17" t="s">
        <v>17</v>
      </c>
      <c r="D45" s="10" t="s">
        <v>40</v>
      </c>
    </row>
    <row r="46" spans="1:4" ht="39.950000000000003" customHeight="1" x14ac:dyDescent="0.25">
      <c r="A46" s="19" t="s">
        <v>52</v>
      </c>
      <c r="B46" s="9" t="s">
        <v>5</v>
      </c>
      <c r="C46" s="17" t="s">
        <v>81</v>
      </c>
      <c r="D46" s="14" t="s">
        <v>22</v>
      </c>
    </row>
    <row r="47" spans="1:4" ht="39.950000000000003" customHeight="1" x14ac:dyDescent="0.25">
      <c r="A47" s="19">
        <v>73</v>
      </c>
      <c r="B47" s="9">
        <f>C7-2</f>
        <v>-2</v>
      </c>
      <c r="C47" s="13" t="s">
        <v>47</v>
      </c>
      <c r="D47" s="14" t="s">
        <v>46</v>
      </c>
    </row>
    <row r="48" spans="1:4" ht="39.950000000000003" customHeight="1" x14ac:dyDescent="0.25">
      <c r="A48" s="19">
        <v>11</v>
      </c>
      <c r="B48" s="9">
        <f>C7</f>
        <v>0</v>
      </c>
      <c r="C48" s="43" t="s">
        <v>14</v>
      </c>
      <c r="D48" s="10" t="s">
        <v>27</v>
      </c>
    </row>
    <row r="49" spans="1:4" ht="39.950000000000003" customHeight="1" x14ac:dyDescent="0.25">
      <c r="A49" s="19">
        <v>98</v>
      </c>
      <c r="B49" s="9">
        <f>C7+2</f>
        <v>2</v>
      </c>
      <c r="C49" s="13" t="s">
        <v>89</v>
      </c>
      <c r="D49" s="10" t="s">
        <v>97</v>
      </c>
    </row>
    <row r="50" spans="1:4" ht="30" customHeight="1" x14ac:dyDescent="0.25">
      <c r="A50" s="7" t="s">
        <v>85</v>
      </c>
      <c r="B50" s="9">
        <f>C7+4</f>
        <v>4</v>
      </c>
      <c r="C50" s="13" t="s">
        <v>84</v>
      </c>
      <c r="D50" s="10" t="s">
        <v>88</v>
      </c>
    </row>
    <row r="51" spans="1:4" ht="39.950000000000003" customHeight="1" x14ac:dyDescent="0.25">
      <c r="A51" s="19">
        <v>97</v>
      </c>
      <c r="B51" s="9">
        <f>C7+4</f>
        <v>4</v>
      </c>
      <c r="C51" s="17" t="s">
        <v>39</v>
      </c>
      <c r="D51" s="10" t="s">
        <v>136</v>
      </c>
    </row>
    <row r="52" spans="1:4" ht="39.950000000000003" customHeight="1" x14ac:dyDescent="0.25">
      <c r="A52" s="19" t="s">
        <v>87</v>
      </c>
      <c r="B52" s="9">
        <f>B51+3</f>
        <v>7</v>
      </c>
      <c r="C52" s="13" t="s">
        <v>90</v>
      </c>
      <c r="D52" s="10" t="s">
        <v>123</v>
      </c>
    </row>
    <row r="53" spans="1:4" ht="39.950000000000003" customHeight="1" x14ac:dyDescent="0.25">
      <c r="A53" s="19" t="s">
        <v>86</v>
      </c>
      <c r="B53" s="9">
        <f>B51+5</f>
        <v>9</v>
      </c>
      <c r="C53" s="13" t="s">
        <v>83</v>
      </c>
      <c r="D53" s="10" t="s">
        <v>88</v>
      </c>
    </row>
    <row r="54" spans="1:4" ht="39.950000000000003" customHeight="1" x14ac:dyDescent="0.25">
      <c r="A54" s="19" t="s">
        <v>124</v>
      </c>
      <c r="B54" s="18" t="s">
        <v>127</v>
      </c>
      <c r="C54" s="17" t="s">
        <v>128</v>
      </c>
      <c r="D54" s="10"/>
    </row>
    <row r="55" spans="1:4" ht="50.1" customHeight="1" x14ac:dyDescent="0.25">
      <c r="A55" s="19">
        <v>30</v>
      </c>
      <c r="B55" s="9" t="s">
        <v>41</v>
      </c>
      <c r="C55" s="17" t="s">
        <v>42</v>
      </c>
      <c r="D55" s="10" t="s">
        <v>38</v>
      </c>
    </row>
    <row r="56" spans="1:4" ht="50.1" customHeight="1" x14ac:dyDescent="0.25">
      <c r="A56" s="19">
        <v>103</v>
      </c>
      <c r="B56" s="9">
        <f>C7+19</f>
        <v>19</v>
      </c>
      <c r="C56" s="13" t="s">
        <v>28</v>
      </c>
      <c r="D56" s="10" t="s">
        <v>77</v>
      </c>
    </row>
    <row r="57" spans="1:4" ht="50.1" customHeight="1" x14ac:dyDescent="0.25">
      <c r="A57" s="19" t="s">
        <v>29</v>
      </c>
      <c r="B57" s="9">
        <f>C7+7*6</f>
        <v>42</v>
      </c>
      <c r="C57" s="17" t="s">
        <v>82</v>
      </c>
      <c r="D57" s="10" t="s">
        <v>137</v>
      </c>
    </row>
    <row r="58" spans="1:4" ht="50.1" customHeight="1" x14ac:dyDescent="0.25">
      <c r="A58" s="19" t="s">
        <v>74</v>
      </c>
      <c r="B58" s="9">
        <f>C7+7*6</f>
        <v>42</v>
      </c>
      <c r="C58" s="17" t="s">
        <v>75</v>
      </c>
      <c r="D58" s="12"/>
    </row>
    <row r="59" spans="1:4" ht="50.1" customHeight="1" x14ac:dyDescent="0.25">
      <c r="A59" s="19" t="s">
        <v>104</v>
      </c>
      <c r="B59" s="9">
        <f>C7+60</f>
        <v>60</v>
      </c>
      <c r="C59" s="17" t="s">
        <v>116</v>
      </c>
      <c r="D59" s="12"/>
    </row>
    <row r="60" spans="1:4" ht="50.1" customHeight="1" x14ac:dyDescent="0.25">
      <c r="A60" s="19" t="s">
        <v>30</v>
      </c>
      <c r="B60" s="9">
        <f>C7+12*7</f>
        <v>84</v>
      </c>
      <c r="C60" s="17" t="s">
        <v>80</v>
      </c>
      <c r="D60" s="15" t="s">
        <v>37</v>
      </c>
    </row>
    <row r="61" spans="1:4" ht="50.1" customHeight="1" x14ac:dyDescent="0.25">
      <c r="A61" s="19" t="s">
        <v>124</v>
      </c>
      <c r="B61" s="18" t="s">
        <v>129</v>
      </c>
      <c r="C61" s="17" t="s">
        <v>125</v>
      </c>
      <c r="D61" s="10" t="s">
        <v>126</v>
      </c>
    </row>
    <row r="62" spans="1:4" ht="50.1" customHeight="1" x14ac:dyDescent="0.25">
      <c r="A62" s="33"/>
      <c r="B62" s="2"/>
      <c r="C62" s="21" t="s">
        <v>119</v>
      </c>
      <c r="D62" s="15"/>
    </row>
    <row r="63" spans="1:4" ht="50.1" customHeight="1" x14ac:dyDescent="0.25">
      <c r="A63" s="19">
        <v>147.4</v>
      </c>
      <c r="B63" s="9">
        <f>C7+120</f>
        <v>120</v>
      </c>
      <c r="C63" s="36" t="s">
        <v>114</v>
      </c>
      <c r="D63" s="10" t="s">
        <v>138</v>
      </c>
    </row>
    <row r="64" spans="1:4" ht="50.1" customHeight="1" x14ac:dyDescent="0.25">
      <c r="A64" s="19">
        <v>182</v>
      </c>
      <c r="B64" s="9">
        <f>C7+120</f>
        <v>120</v>
      </c>
      <c r="C64" s="17" t="s">
        <v>72</v>
      </c>
      <c r="D64" s="10"/>
    </row>
    <row r="65" spans="1:4" ht="50.1" customHeight="1" x14ac:dyDescent="0.25">
      <c r="A65" s="19" t="s">
        <v>55</v>
      </c>
      <c r="B65" s="9">
        <f>C7+121</f>
        <v>121</v>
      </c>
      <c r="C65" s="17" t="s">
        <v>70</v>
      </c>
      <c r="D65" s="8"/>
    </row>
    <row r="66" spans="1:4" ht="50.1" customHeight="1" x14ac:dyDescent="0.25">
      <c r="A66" s="19" t="s">
        <v>56</v>
      </c>
      <c r="B66" s="9">
        <f>+B63+10</f>
        <v>130</v>
      </c>
      <c r="C66" s="13" t="s">
        <v>139</v>
      </c>
      <c r="D66" s="10" t="s">
        <v>91</v>
      </c>
    </row>
    <row r="67" spans="1:4" ht="51.6" customHeight="1" x14ac:dyDescent="0.25">
      <c r="A67" s="19" t="s">
        <v>56</v>
      </c>
      <c r="B67" s="9">
        <f>+B63+10</f>
        <v>130</v>
      </c>
      <c r="C67" s="13" t="s">
        <v>115</v>
      </c>
      <c r="D67" s="10" t="s">
        <v>92</v>
      </c>
    </row>
    <row r="68" spans="1:4" ht="50.1" customHeight="1" x14ac:dyDescent="0.25">
      <c r="A68" s="7" t="s">
        <v>57</v>
      </c>
      <c r="B68" s="9">
        <f>B65+30</f>
        <v>151</v>
      </c>
      <c r="C68" s="17" t="s">
        <v>93</v>
      </c>
      <c r="D68" s="10" t="s">
        <v>71</v>
      </c>
    </row>
    <row r="69" spans="1:4" ht="39.950000000000003" customHeight="1" x14ac:dyDescent="0.25"/>
    <row r="71" spans="1:4" ht="39.950000000000003" customHeight="1" x14ac:dyDescent="0.25"/>
    <row r="72" spans="1:4" ht="39.950000000000003" customHeight="1" x14ac:dyDescent="0.25"/>
    <row r="73" spans="1:4" ht="50.1" customHeight="1" x14ac:dyDescent="0.25"/>
    <row r="74" spans="1:4" ht="50.1" customHeight="1" x14ac:dyDescent="0.25"/>
    <row r="75" spans="1:4" ht="39.950000000000003" customHeight="1" x14ac:dyDescent="0.25"/>
  </sheetData>
  <mergeCells count="1">
    <mergeCell ref="A6:A7"/>
  </mergeCells>
  <dataValidations count="3">
    <dataValidation type="date" allowBlank="1" showInputMessage="1" showErrorMessage="1" errorTitle="Input Error" error="Please enter a valid date in the format of DD-MMM-YY between 01-JAN-20 and 31-DEC-2023." promptTitle="Date of Vacancy" prompt="Please enter the date of when the council position(s) became vacant. Please use the date format of DD-MMM-YY. " sqref="B5" xr:uid="{E3464674-C892-4465-BF62-774A7D81FC33}">
      <formula1>44197</formula1>
      <formula2>55153</formula2>
    </dataValidation>
    <dataValidation type="date" allowBlank="1" showInputMessage="1" showErrorMessage="1" errorTitle="Input Error" error="Please enter a valid date in the format of DD-MMM-YY between 01-JAN-20 and 31-DEC-2023." promptTitle="Resolution to Set Election Date" prompt="Please enter the date that the resolution to set the election date was passed by council. Please use the format of DD-MMM-YY " sqref="D5" xr:uid="{64A994A3-03D2-4E9A-97E6-7EDA361C3541}">
      <formula1>44197</formula1>
      <formula2>55153</formula2>
    </dataValidation>
    <dataValidation type="date" allowBlank="1" showInputMessage="1" showErrorMessage="1" errorTitle="Input error" error="Please enter a valid date in the format of DD-MMM-YY between 01-JAN-20 and 31-DEC-2023." promptTitle="Election Day" prompt="Please enter the date of the election day using the format of DD-MMM-YY. " sqref="C7" xr:uid="{FAC032E7-50BF-412F-A5C2-E64FC2AA25BF}">
      <formula1>44197</formula1>
      <formula2>55153</formula2>
    </dataValidation>
  </dataValidations>
  <pageMargins left="0.7" right="0.7" top="0.75" bottom="0.75" header="0.3" footer="0.3"/>
  <pageSetup paperSize="5" orientation="landscape" r:id="rId1"/>
  <headerFooter>
    <oddFooter>&amp;L&amp;1#&amp;"Calibri"&amp;11&amp;K000000Classification: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By-election Checklist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 By-election Checklist</dc:title>
  <dc:creator>Government of Alberta</dc:creator>
  <dc:description>Security Classification: Public</dc:description>
  <cp:lastModifiedBy>Michael Francoeur</cp:lastModifiedBy>
  <cp:lastPrinted>2025-02-05T14:47:47Z</cp:lastPrinted>
  <dcterms:created xsi:type="dcterms:W3CDTF">2020-12-01T02:27:40Z</dcterms:created>
  <dcterms:modified xsi:type="dcterms:W3CDTF">2025-12-19T23:46:42Z</dcterms:modified>
  <cp:category>Security Classification: 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2021-11-22T18:58:25Z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2b1deee3-6fb6-48c4-b6d0-8907ed0db2b8</vt:lpwstr>
  </property>
  <property fmtid="{D5CDD505-2E9C-101B-9397-08002B2CF9AE}" pid="8" name="MSIP_Label_60c3ebf9-3c2f-4745-a75f-55836bdb736f_ContentBits">
    <vt:lpwstr>2</vt:lpwstr>
  </property>
</Properties>
</file>