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ita.parajuli\Downloads\"/>
    </mc:Choice>
  </mc:AlternateContent>
  <bookViews>
    <workbookView xWindow="0" yWindow="0" windowWidth="25200" windowHeight="11710"/>
  </bookViews>
  <sheets>
    <sheet name="Surfacing Estimate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86" i="1" l="1"/>
  <c r="J71" i="1"/>
  <c r="J70" i="1"/>
  <c r="J69" i="1"/>
  <c r="F51" i="1"/>
  <c r="F52" i="1" s="1"/>
  <c r="F53" i="1" s="1"/>
  <c r="H51" i="1"/>
  <c r="G51" i="1"/>
  <c r="I50" i="1"/>
  <c r="I49" i="1"/>
  <c r="I48" i="1"/>
  <c r="I47" i="1"/>
  <c r="I46" i="1"/>
  <c r="I45" i="1"/>
  <c r="I44" i="1"/>
  <c r="I43" i="1"/>
  <c r="I42" i="1"/>
  <c r="I41" i="1"/>
  <c r="G52" i="1" l="1"/>
  <c r="G53" i="1" s="1"/>
  <c r="G54" i="1" s="1"/>
  <c r="I51" i="1"/>
  <c r="I52" i="1" s="1"/>
  <c r="H52" i="1"/>
  <c r="H53" i="1" s="1"/>
  <c r="H54" i="1" s="1"/>
  <c r="F54" i="1"/>
  <c r="I53" i="1" l="1"/>
  <c r="I54" i="1"/>
</calcChain>
</file>

<file path=xl/sharedStrings.xml><?xml version="1.0" encoding="utf-8"?>
<sst xmlns="http://schemas.openxmlformats.org/spreadsheetml/2006/main" count="147" uniqueCount="90">
  <si>
    <t>Project Details</t>
  </si>
  <si>
    <t>Project Description</t>
  </si>
  <si>
    <t>Region</t>
  </si>
  <si>
    <t>Consultant</t>
  </si>
  <si>
    <t>PRJ</t>
  </si>
  <si>
    <t>TND</t>
  </si>
  <si>
    <t>PRJ0000000</t>
  </si>
  <si>
    <t>TND00000000</t>
  </si>
  <si>
    <t>Project Administrator</t>
  </si>
  <si>
    <t>Project Sponsor</t>
  </si>
  <si>
    <t>Designed By</t>
  </si>
  <si>
    <t>Reviewed By</t>
  </si>
  <si>
    <t>Date</t>
  </si>
  <si>
    <t>MM/DD/YYYY</t>
  </si>
  <si>
    <t>Bid Item Summary</t>
  </si>
  <si>
    <t>Description</t>
  </si>
  <si>
    <t>Hwy 41:08</t>
  </si>
  <si>
    <t>Hwy 545:02</t>
  </si>
  <si>
    <t>AR 154</t>
  </si>
  <si>
    <t>Total</t>
  </si>
  <si>
    <t>Unit</t>
  </si>
  <si>
    <t>Mobilization</t>
  </si>
  <si>
    <t>Lump Sum $</t>
  </si>
  <si>
    <t>Supply of Aggregate - With Option</t>
  </si>
  <si>
    <t>t</t>
  </si>
  <si>
    <t>Subgrade Excavation</t>
  </si>
  <si>
    <r>
      <t>m</t>
    </r>
    <r>
      <rPr>
        <vertAlign val="superscript"/>
        <sz val="14"/>
        <color theme="1"/>
        <rFont val="Arial"/>
        <family val="2"/>
      </rPr>
      <t>3</t>
    </r>
  </si>
  <si>
    <t>Granular Fill (Pit-Run) Des. 6 - 125</t>
  </si>
  <si>
    <t>Granular Fill Des. 2 - 25</t>
  </si>
  <si>
    <t>Asphalt Concrete Pavement - E.P.S. Mix Type L1/PG52-34</t>
  </si>
  <si>
    <t>Asphalt Concrete Pavement - E.P.S. Mix Type M1/PG52-34</t>
  </si>
  <si>
    <t>Asphalt Concrete Pavement - E.P.S. Mix Type S1/PG52-34</t>
  </si>
  <si>
    <t>Roadway Lines - Supplying Paint &amp; Painting Directional Dividing +  2 Edge</t>
  </si>
  <si>
    <t>km</t>
  </si>
  <si>
    <t>Roadway Lines - Supplying Paint &amp; Painting Lane Dividing Lines - Turnout</t>
  </si>
  <si>
    <t>Intersection Lines - Supplying Paint &amp; Painting All Lines</t>
  </si>
  <si>
    <t>unit</t>
  </si>
  <si>
    <t>Materials Summary</t>
  </si>
  <si>
    <t>UNIT PRICE TO BE PROVIDED BY THE REGIONAL AGGREGATE COORDINATOR FOR ALL OPTION SOURCES AND TO BE INSERTED INTO THE UNIT PRICE SCHEDULE BY THE PRIME CONSULTANT i.e. 57,600t @ $2.50/t = $144,000</t>
  </si>
  <si>
    <t>Cost Summary</t>
  </si>
  <si>
    <t>Sub Total</t>
  </si>
  <si>
    <t>Construction Cost (Rounded)</t>
  </si>
  <si>
    <t>Engineering (10%)</t>
  </si>
  <si>
    <t>Total Estimated Cost (Rounded)</t>
  </si>
  <si>
    <t>Project Scope</t>
  </si>
  <si>
    <t>Project Segments</t>
  </si>
  <si>
    <t>HWY:CS</t>
  </si>
  <si>
    <t>Start KM</t>
  </si>
  <si>
    <t>End KM</t>
  </si>
  <si>
    <t>Length</t>
  </si>
  <si>
    <t>41:08</t>
  </si>
  <si>
    <t>From N of Hilda Access to N of Hwy 545</t>
  </si>
  <si>
    <t>545:02</t>
  </si>
  <si>
    <t>From Jct 41:08 to Saskatchewan Border</t>
  </si>
  <si>
    <t>A.R. 154</t>
  </si>
  <si>
    <t>From Jct Hwy 41:08 to E of Hilda</t>
  </si>
  <si>
    <t>Surfacing Summary</t>
  </si>
  <si>
    <t>Bid Item Code</t>
  </si>
  <si>
    <t>Bid Item Description</t>
  </si>
  <si>
    <t>Estimated Quantity</t>
  </si>
  <si>
    <t>Unit Price</t>
  </si>
  <si>
    <t>Estimated Cost</t>
  </si>
  <si>
    <t>Spec Number</t>
  </si>
  <si>
    <t>Remarks/ Plan #</t>
  </si>
  <si>
    <t>X100</t>
  </si>
  <si>
    <t>Lump</t>
  </si>
  <si>
    <t>A800</t>
  </si>
  <si>
    <t>Supply of Aggregate – With Option</t>
  </si>
  <si>
    <t>3.2 &amp; S.P.</t>
  </si>
  <si>
    <t>B100</t>
  </si>
  <si>
    <r>
      <rPr>
        <sz val="16"/>
        <color rgb="FF000000"/>
        <rFont val="Arial"/>
        <family val="2"/>
      </rPr>
      <t>m</t>
    </r>
    <r>
      <rPr>
        <vertAlign val="superscript"/>
        <sz val="16"/>
        <color rgb="FF000000"/>
        <rFont val="Arial"/>
        <family val="2"/>
      </rPr>
      <t>3</t>
    </r>
  </si>
  <si>
    <t>B152</t>
  </si>
  <si>
    <t>B153</t>
  </si>
  <si>
    <t>Q992</t>
  </si>
  <si>
    <t>Asphalt Concrete Pavement - EPS (Mix Type M1/PG-52-34)</t>
  </si>
  <si>
    <t>Q993</t>
  </si>
  <si>
    <t>Asphalt Concrete Pavement - EPS (Mix Type L1/PG-52-34)</t>
  </si>
  <si>
    <t>Q994</t>
  </si>
  <si>
    <t>Asphalt Concrete Pavement - EPS (Mix Type S1/PG-52-34)</t>
  </si>
  <si>
    <t>S350</t>
  </si>
  <si>
    <t>Roadway Lines – Directional and 2 Edge Lines</t>
  </si>
  <si>
    <t>S355</t>
  </si>
  <si>
    <t>Roadway Lines - Lane Dividing Line - Turnout</t>
  </si>
  <si>
    <t>S360</t>
  </si>
  <si>
    <t>Roadway Lines – Intersection Lines</t>
  </si>
  <si>
    <t>Int. 381</t>
  </si>
  <si>
    <t>Subtotal</t>
  </si>
  <si>
    <t>Total Estimated Contract Cost (rounded)</t>
  </si>
  <si>
    <t>Engineering @ 10%</t>
  </si>
  <si>
    <t>Total Estimated Cost (rounded) (no contingency)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</si>
</sst>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&quot;$&quot;* #,##0_-;\-&quot;$&quot;* #,##0_-;_-&quot;$&quot;* &quot;-&quot;??_-;_-@_-"/>
    <numFmt numFmtId="168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vertAlign val="superscript"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Arial"/>
      <family val="2"/>
    </font>
    <font>
      <vertAlign val="superscript"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/>
    <xf numFmtId="3" fontId="6" fillId="0" borderId="15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167" fontId="6" fillId="0" borderId="15" xfId="1" applyNumberFormat="1" applyFont="1" applyBorder="1" applyAlignment="1">
      <alignment vertical="center"/>
    </xf>
    <xf numFmtId="167" fontId="6" fillId="0" borderId="21" xfId="1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5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 wrapText="1"/>
    </xf>
    <xf numFmtId="168" fontId="4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165" fontId="4" fillId="0" borderId="15" xfId="0" applyNumberFormat="1" applyFont="1" applyBorder="1" applyAlignment="1">
      <alignment horizontal="right" vertical="center" wrapText="1"/>
    </xf>
    <xf numFmtId="164" fontId="4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165" fontId="4" fillId="0" borderId="18" xfId="0" applyNumberFormat="1" applyFont="1" applyBorder="1" applyAlignment="1">
      <alignment horizontal="right" vertical="center" wrapText="1"/>
    </xf>
    <xf numFmtId="164" fontId="4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6" fillId="0" borderId="15" xfId="0" applyNumberFormat="1" applyFont="1" applyBorder="1" applyAlignment="1">
      <alignment horizontal="right" vertical="center" wrapText="1"/>
    </xf>
    <xf numFmtId="0" fontId="6" fillId="0" borderId="0" xfId="0" applyFont="1"/>
    <xf numFmtId="0" fontId="11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7" fontId="6" fillId="0" borderId="27" xfId="1" applyNumberFormat="1" applyFont="1" applyBorder="1" applyAlignment="1">
      <alignment vertical="center"/>
    </xf>
    <xf numFmtId="167" fontId="6" fillId="0" borderId="18" xfId="0" applyNumberFormat="1" applyFont="1" applyBorder="1" applyAlignment="1">
      <alignment vertical="center"/>
    </xf>
    <xf numFmtId="167" fontId="3" fillId="0" borderId="21" xfId="0" applyNumberFormat="1" applyFont="1" applyBorder="1" applyAlignment="1">
      <alignment vertical="center"/>
    </xf>
    <xf numFmtId="164" fontId="6" fillId="0" borderId="27" xfId="0" applyNumberFormat="1" applyFont="1" applyBorder="1" applyAlignment="1">
      <alignment horizontal="right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6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67" fontId="6" fillId="0" borderId="15" xfId="0" applyNumberFormat="1" applyFont="1" applyBorder="1" applyAlignment="1">
      <alignment horizontal="center" vertic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21" xfId="0" applyNumberFormat="1" applyFont="1" applyBorder="1" applyAlignment="1">
      <alignment horizontal="center" vertical="center"/>
    </xf>
    <xf numFmtId="167" fontId="6" fillId="0" borderId="34" xfId="0" applyNumberFormat="1" applyFont="1" applyBorder="1" applyAlignment="1">
      <alignment horizontal="center" vertical="center"/>
    </xf>
    <xf numFmtId="167" fontId="6" fillId="0" borderId="12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horizontal="center" vertical="center"/>
    </xf>
    <xf numFmtId="167" fontId="6" fillId="0" borderId="18" xfId="0" applyNumberFormat="1" applyFont="1" applyBorder="1" applyAlignment="1">
      <alignment horizontal="center" vertical="center"/>
    </xf>
    <xf numFmtId="167" fontId="6" fillId="0" borderId="1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7" fontId="6" fillId="0" borderId="27" xfId="0" applyNumberFormat="1" applyFont="1" applyBorder="1" applyAlignment="1">
      <alignment horizontal="center" vertical="center"/>
    </xf>
    <xf numFmtId="167" fontId="6" fillId="0" borderId="28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view="pageLayout" topLeftCell="A64" zoomScale="40" zoomScaleNormal="70" zoomScalePageLayoutView="40" workbookViewId="0">
      <selection activeCell="E98" sqref="E98"/>
    </sheetView>
  </sheetViews>
  <sheetFormatPr defaultColWidth="9.1796875" defaultRowHeight="14" x14ac:dyDescent="0.3"/>
  <cols>
    <col min="1" max="1" width="19.54296875" style="1" customWidth="1"/>
    <col min="2" max="2" width="17.26953125" style="1" customWidth="1"/>
    <col min="3" max="3" width="15.54296875" style="1" customWidth="1"/>
    <col min="4" max="4" width="26" style="1" customWidth="1"/>
    <col min="5" max="5" width="22.1796875" style="1" customWidth="1"/>
    <col min="6" max="6" width="25.54296875" style="1" customWidth="1"/>
    <col min="7" max="7" width="19.26953125" style="1" customWidth="1"/>
    <col min="8" max="8" width="23" style="1" customWidth="1"/>
    <col min="9" max="9" width="18.54296875" style="1" customWidth="1"/>
    <col min="10" max="10" width="19.26953125" style="1" customWidth="1"/>
    <col min="11" max="16384" width="9.1796875" style="1"/>
  </cols>
  <sheetData>
    <row r="1" spans="1:10" ht="25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2" customFormat="1" ht="15" customHeight="1" x14ac:dyDescent="0.35">
      <c r="A2" s="61" t="s">
        <v>1</v>
      </c>
      <c r="B2" s="61"/>
      <c r="C2" s="61"/>
      <c r="D2" s="61"/>
      <c r="E2" s="61"/>
      <c r="F2" s="61"/>
      <c r="G2" s="61"/>
      <c r="H2" s="59" t="s">
        <v>2</v>
      </c>
      <c r="I2" s="59"/>
      <c r="J2" s="59"/>
    </row>
    <row r="3" spans="1:10" s="3" customFormat="1" ht="24" customHeight="1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0" s="2" customFormat="1" ht="15" customHeight="1" x14ac:dyDescent="0.35">
      <c r="A4" s="120" t="s">
        <v>3</v>
      </c>
      <c r="B4" s="120"/>
      <c r="C4" s="120"/>
      <c r="D4" s="120"/>
      <c r="E4" s="121"/>
      <c r="F4" s="121"/>
      <c r="G4" s="121"/>
      <c r="H4" s="2" t="s">
        <v>4</v>
      </c>
      <c r="I4" s="70" t="s">
        <v>5</v>
      </c>
      <c r="J4" s="70"/>
    </row>
    <row r="5" spans="1:10" s="3" customFormat="1" ht="24" customHeight="1" x14ac:dyDescent="0.35">
      <c r="A5" s="119"/>
      <c r="B5" s="119"/>
      <c r="C5" s="119"/>
      <c r="D5" s="119"/>
      <c r="E5" s="119"/>
      <c r="F5" s="119"/>
      <c r="G5" s="119"/>
      <c r="H5" s="4" t="s">
        <v>6</v>
      </c>
      <c r="I5" s="71" t="s">
        <v>7</v>
      </c>
      <c r="J5" s="71"/>
    </row>
    <row r="6" spans="1:10" s="2" customFormat="1" ht="15" customHeight="1" x14ac:dyDescent="0.35">
      <c r="A6" s="70" t="s">
        <v>8</v>
      </c>
      <c r="B6" s="70"/>
      <c r="C6" s="70"/>
      <c r="D6" s="70"/>
      <c r="E6" s="70"/>
      <c r="F6" s="59" t="s">
        <v>9</v>
      </c>
      <c r="G6" s="59"/>
      <c r="H6" s="59"/>
      <c r="I6" s="59"/>
      <c r="J6" s="59"/>
    </row>
    <row r="7" spans="1:10" s="3" customFormat="1" ht="24" customHeight="1" x14ac:dyDescent="0.35">
      <c r="A7" s="60"/>
      <c r="B7" s="60"/>
      <c r="C7" s="60"/>
      <c r="D7" s="60"/>
      <c r="E7" s="60"/>
      <c r="F7" s="81"/>
      <c r="G7" s="81"/>
      <c r="H7" s="81"/>
      <c r="I7" s="81"/>
      <c r="J7" s="81"/>
    </row>
    <row r="8" spans="1:10" s="2" customFormat="1" ht="15" customHeight="1" x14ac:dyDescent="0.35">
      <c r="A8" s="59" t="s">
        <v>10</v>
      </c>
      <c r="B8" s="59"/>
      <c r="C8" s="59"/>
      <c r="D8" s="59"/>
      <c r="E8" s="70" t="s">
        <v>11</v>
      </c>
      <c r="F8" s="70"/>
      <c r="G8" s="70"/>
      <c r="H8" s="70"/>
      <c r="I8" s="70" t="s">
        <v>12</v>
      </c>
      <c r="J8" s="70"/>
    </row>
    <row r="9" spans="1:10" s="4" customFormat="1" ht="24" customHeight="1" x14ac:dyDescent="0.35">
      <c r="A9" s="102"/>
      <c r="B9" s="102"/>
      <c r="C9" s="102"/>
      <c r="D9" s="102"/>
      <c r="E9" s="102"/>
      <c r="F9" s="102"/>
      <c r="G9" s="102"/>
      <c r="H9" s="102"/>
      <c r="I9" s="67" t="s">
        <v>13</v>
      </c>
      <c r="J9" s="68"/>
    </row>
    <row r="10" spans="1:10" ht="25.5" thickBot="1" x14ac:dyDescent="0.35">
      <c r="A10" s="69" t="s">
        <v>14</v>
      </c>
      <c r="B10" s="69"/>
      <c r="C10" s="69"/>
      <c r="D10" s="69"/>
      <c r="E10" s="69"/>
      <c r="F10" s="69"/>
      <c r="G10" s="69"/>
      <c r="H10" s="69"/>
      <c r="I10" s="69"/>
      <c r="J10" s="69"/>
    </row>
    <row r="11" spans="1:10" s="6" customFormat="1" ht="25.5" customHeight="1" thickBot="1" x14ac:dyDescent="0.45">
      <c r="A11" s="113" t="s">
        <v>15</v>
      </c>
      <c r="B11" s="114"/>
      <c r="C11" s="114"/>
      <c r="D11" s="114"/>
      <c r="E11" s="114"/>
      <c r="F11" s="51" t="s">
        <v>16</v>
      </c>
      <c r="G11" s="51" t="s">
        <v>17</v>
      </c>
      <c r="H11" s="51" t="s">
        <v>18</v>
      </c>
      <c r="I11" s="51" t="s">
        <v>19</v>
      </c>
      <c r="J11" s="52" t="s">
        <v>20</v>
      </c>
    </row>
    <row r="12" spans="1:10" ht="51" customHeight="1" x14ac:dyDescent="0.3">
      <c r="A12" s="62" t="s">
        <v>21</v>
      </c>
      <c r="B12" s="63"/>
      <c r="C12" s="63"/>
      <c r="D12" s="63"/>
      <c r="E12" s="63"/>
      <c r="F12" s="56">
        <v>269356</v>
      </c>
      <c r="G12" s="56">
        <v>91039</v>
      </c>
      <c r="H12" s="56">
        <v>38434</v>
      </c>
      <c r="I12" s="56">
        <v>398829</v>
      </c>
      <c r="J12" s="57" t="s">
        <v>22</v>
      </c>
    </row>
    <row r="13" spans="1:10" ht="45.75" customHeight="1" x14ac:dyDescent="0.3">
      <c r="A13" s="64" t="s">
        <v>23</v>
      </c>
      <c r="B13" s="65"/>
      <c r="C13" s="65"/>
      <c r="D13" s="66"/>
      <c r="E13" s="66"/>
      <c r="F13" s="7">
        <v>39200</v>
      </c>
      <c r="G13" s="7">
        <v>13000</v>
      </c>
      <c r="H13" s="7">
        <v>5400</v>
      </c>
      <c r="I13" s="7">
        <v>57600</v>
      </c>
      <c r="J13" s="8" t="s">
        <v>24</v>
      </c>
    </row>
    <row r="14" spans="1:10" ht="45.75" customHeight="1" x14ac:dyDescent="0.3">
      <c r="A14" s="64" t="s">
        <v>25</v>
      </c>
      <c r="B14" s="65"/>
      <c r="C14" s="65"/>
      <c r="D14" s="66"/>
      <c r="E14" s="66"/>
      <c r="F14" s="49">
        <v>400</v>
      </c>
      <c r="G14" s="49">
        <v>100</v>
      </c>
      <c r="H14" s="49"/>
      <c r="I14" s="49">
        <v>500</v>
      </c>
      <c r="J14" s="8" t="s">
        <v>26</v>
      </c>
    </row>
    <row r="15" spans="1:10" ht="45.75" customHeight="1" x14ac:dyDescent="0.3">
      <c r="A15" s="64" t="s">
        <v>27</v>
      </c>
      <c r="B15" s="65"/>
      <c r="C15" s="65"/>
      <c r="D15" s="66"/>
      <c r="E15" s="66"/>
      <c r="F15" s="49">
        <v>500</v>
      </c>
      <c r="G15" s="49">
        <v>150</v>
      </c>
      <c r="H15" s="49"/>
      <c r="I15" s="49">
        <v>650</v>
      </c>
      <c r="J15" s="8" t="s">
        <v>24</v>
      </c>
    </row>
    <row r="16" spans="1:10" ht="45.75" customHeight="1" x14ac:dyDescent="0.3">
      <c r="A16" s="64" t="s">
        <v>28</v>
      </c>
      <c r="B16" s="65"/>
      <c r="C16" s="65"/>
      <c r="D16" s="66"/>
      <c r="E16" s="66"/>
      <c r="F16" s="49">
        <v>500</v>
      </c>
      <c r="G16" s="49">
        <v>150</v>
      </c>
      <c r="H16" s="49"/>
      <c r="I16" s="49">
        <v>650</v>
      </c>
      <c r="J16" s="8" t="s">
        <v>24</v>
      </c>
    </row>
    <row r="17" spans="1:10" ht="45.75" customHeight="1" x14ac:dyDescent="0.3">
      <c r="A17" s="64" t="s">
        <v>29</v>
      </c>
      <c r="B17" s="65"/>
      <c r="C17" s="65"/>
      <c r="D17" s="66"/>
      <c r="E17" s="66"/>
      <c r="F17" s="49"/>
      <c r="G17" s="7">
        <v>12700</v>
      </c>
      <c r="H17" s="7">
        <v>5400</v>
      </c>
      <c r="I17" s="7">
        <v>18100</v>
      </c>
      <c r="J17" s="8" t="s">
        <v>24</v>
      </c>
    </row>
    <row r="18" spans="1:10" ht="45.75" customHeight="1" x14ac:dyDescent="0.3">
      <c r="A18" s="64" t="s">
        <v>30</v>
      </c>
      <c r="B18" s="65"/>
      <c r="C18" s="65"/>
      <c r="D18" s="66"/>
      <c r="E18" s="66"/>
      <c r="F18" s="7">
        <v>24900</v>
      </c>
      <c r="G18" s="49"/>
      <c r="H18" s="49"/>
      <c r="I18" s="7">
        <v>24900</v>
      </c>
      <c r="J18" s="8" t="s">
        <v>24</v>
      </c>
    </row>
    <row r="19" spans="1:10" ht="45.75" customHeight="1" x14ac:dyDescent="0.3">
      <c r="A19" s="64" t="s">
        <v>31</v>
      </c>
      <c r="B19" s="65"/>
      <c r="C19" s="65"/>
      <c r="D19" s="66"/>
      <c r="E19" s="66"/>
      <c r="F19" s="7">
        <v>13300</v>
      </c>
      <c r="G19" s="49"/>
      <c r="H19" s="49"/>
      <c r="I19" s="7">
        <v>13300</v>
      </c>
      <c r="J19" s="8" t="s">
        <v>24</v>
      </c>
    </row>
    <row r="20" spans="1:10" ht="45.75" customHeight="1" x14ac:dyDescent="0.3">
      <c r="A20" s="64" t="s">
        <v>32</v>
      </c>
      <c r="B20" s="65"/>
      <c r="C20" s="65"/>
      <c r="D20" s="66"/>
      <c r="E20" s="66"/>
      <c r="F20" s="49">
        <v>17.38</v>
      </c>
      <c r="G20" s="49">
        <v>6.51</v>
      </c>
      <c r="H20" s="49">
        <v>5.09</v>
      </c>
      <c r="I20" s="49">
        <v>28.98</v>
      </c>
      <c r="J20" s="8" t="s">
        <v>33</v>
      </c>
    </row>
    <row r="21" spans="1:10" ht="45.75" customHeight="1" x14ac:dyDescent="0.3">
      <c r="A21" s="64" t="s">
        <v>34</v>
      </c>
      <c r="B21" s="65"/>
      <c r="C21" s="65"/>
      <c r="D21" s="66"/>
      <c r="E21" s="66"/>
      <c r="F21" s="49">
        <v>0.32</v>
      </c>
      <c r="G21" s="49"/>
      <c r="H21" s="49"/>
      <c r="I21" s="49">
        <v>0.32</v>
      </c>
      <c r="J21" s="8" t="s">
        <v>33</v>
      </c>
    </row>
    <row r="22" spans="1:10" ht="45.75" customHeight="1" thickBot="1" x14ac:dyDescent="0.35">
      <c r="A22" s="75" t="s">
        <v>35</v>
      </c>
      <c r="B22" s="76"/>
      <c r="C22" s="76"/>
      <c r="D22" s="77"/>
      <c r="E22" s="77"/>
      <c r="F22" s="9">
        <v>1</v>
      </c>
      <c r="G22" s="9"/>
      <c r="H22" s="9"/>
      <c r="I22" s="9">
        <v>1</v>
      </c>
      <c r="J22" s="10" t="s">
        <v>36</v>
      </c>
    </row>
    <row r="23" spans="1:10" ht="14.25" customHeight="1" x14ac:dyDescent="0.3">
      <c r="A23" s="4"/>
      <c r="B23" s="4"/>
      <c r="C23" s="4"/>
      <c r="D23" s="4"/>
      <c r="E23" s="4"/>
      <c r="F23" s="4"/>
      <c r="G23" s="4"/>
      <c r="H23" s="4"/>
    </row>
    <row r="24" spans="1:10" ht="25.5" thickBot="1" x14ac:dyDescent="0.35">
      <c r="A24" s="72" t="s">
        <v>37</v>
      </c>
      <c r="B24" s="73"/>
      <c r="C24" s="73"/>
      <c r="D24" s="73"/>
      <c r="E24" s="73"/>
      <c r="F24" s="73"/>
      <c r="G24" s="73"/>
      <c r="H24" s="73"/>
      <c r="I24" s="73"/>
      <c r="J24" s="74"/>
    </row>
    <row r="25" spans="1:10" ht="48" customHeight="1" thickBot="1" x14ac:dyDescent="0.35">
      <c r="A25" s="78"/>
      <c r="B25" s="79"/>
      <c r="C25" s="79"/>
      <c r="D25" s="79"/>
      <c r="E25" s="79"/>
      <c r="F25" s="50" t="s">
        <v>16</v>
      </c>
      <c r="G25" s="50" t="s">
        <v>17</v>
      </c>
      <c r="H25" s="50" t="s">
        <v>18</v>
      </c>
      <c r="I25" s="50" t="s">
        <v>19</v>
      </c>
      <c r="J25" s="5" t="s">
        <v>20</v>
      </c>
    </row>
    <row r="26" spans="1:10" ht="22.5" customHeight="1" x14ac:dyDescent="0.3">
      <c r="A26" s="62"/>
      <c r="B26" s="63"/>
      <c r="C26" s="63"/>
      <c r="D26" s="63"/>
      <c r="E26" s="63"/>
      <c r="F26" s="56"/>
      <c r="G26" s="56"/>
      <c r="H26" s="56"/>
      <c r="I26" s="56"/>
      <c r="J26" s="57"/>
    </row>
    <row r="27" spans="1:10" ht="22.5" customHeight="1" x14ac:dyDescent="0.3">
      <c r="A27" s="64"/>
      <c r="B27" s="65"/>
      <c r="C27" s="65"/>
      <c r="D27" s="66"/>
      <c r="E27" s="66"/>
      <c r="F27" s="7"/>
      <c r="G27" s="7"/>
      <c r="H27" s="7"/>
      <c r="I27" s="7"/>
      <c r="J27" s="8"/>
    </row>
    <row r="28" spans="1:10" ht="22.5" customHeight="1" x14ac:dyDescent="0.3">
      <c r="A28" s="64"/>
      <c r="B28" s="65"/>
      <c r="C28" s="65"/>
      <c r="D28" s="66"/>
      <c r="E28" s="66"/>
      <c r="F28" s="49"/>
      <c r="G28" s="49"/>
      <c r="H28" s="49"/>
      <c r="I28" s="49"/>
      <c r="J28" s="8"/>
    </row>
    <row r="29" spans="1:10" ht="22.5" customHeight="1" x14ac:dyDescent="0.3">
      <c r="A29" s="64"/>
      <c r="B29" s="65"/>
      <c r="C29" s="65"/>
      <c r="D29" s="66"/>
      <c r="E29" s="66"/>
      <c r="F29" s="49"/>
      <c r="G29" s="49"/>
      <c r="H29" s="49"/>
      <c r="I29" s="49"/>
      <c r="J29" s="8"/>
    </row>
    <row r="30" spans="1:10" ht="22.5" customHeight="1" x14ac:dyDescent="0.3">
      <c r="A30" s="64"/>
      <c r="B30" s="65"/>
      <c r="C30" s="65"/>
      <c r="D30" s="66"/>
      <c r="E30" s="66"/>
      <c r="F30" s="49"/>
      <c r="G30" s="49"/>
      <c r="H30" s="49"/>
      <c r="I30" s="49"/>
      <c r="J30" s="8"/>
    </row>
    <row r="31" spans="1:10" ht="22.5" customHeight="1" x14ac:dyDescent="0.3">
      <c r="A31" s="64"/>
      <c r="B31" s="65"/>
      <c r="C31" s="65"/>
      <c r="D31" s="66"/>
      <c r="E31" s="66"/>
      <c r="F31" s="49"/>
      <c r="G31" s="7"/>
      <c r="H31" s="7"/>
      <c r="I31" s="7"/>
      <c r="J31" s="8"/>
    </row>
    <row r="32" spans="1:10" ht="22.5" customHeight="1" x14ac:dyDescent="0.3">
      <c r="A32" s="64"/>
      <c r="B32" s="65"/>
      <c r="C32" s="65"/>
      <c r="D32" s="66"/>
      <c r="E32" s="66"/>
      <c r="F32" s="7"/>
      <c r="G32" s="49"/>
      <c r="H32" s="49"/>
      <c r="I32" s="7"/>
      <c r="J32" s="8"/>
    </row>
    <row r="33" spans="1:10" ht="22.5" customHeight="1" x14ac:dyDescent="0.3">
      <c r="A33" s="64"/>
      <c r="B33" s="65"/>
      <c r="C33" s="65"/>
      <c r="D33" s="66"/>
      <c r="E33" s="66"/>
      <c r="F33" s="7"/>
      <c r="G33" s="49"/>
      <c r="H33" s="49"/>
      <c r="I33" s="7"/>
      <c r="J33" s="8"/>
    </row>
    <row r="34" spans="1:10" ht="22.5" customHeight="1" x14ac:dyDescent="0.3">
      <c r="A34" s="64"/>
      <c r="B34" s="65"/>
      <c r="C34" s="65"/>
      <c r="D34" s="66"/>
      <c r="E34" s="66"/>
      <c r="F34" s="49"/>
      <c r="G34" s="49"/>
      <c r="H34" s="49"/>
      <c r="I34" s="49"/>
      <c r="J34" s="8"/>
    </row>
    <row r="35" spans="1:10" ht="22.5" customHeight="1" x14ac:dyDescent="0.3">
      <c r="A35" s="64"/>
      <c r="B35" s="65"/>
      <c r="C35" s="65"/>
      <c r="D35" s="66"/>
      <c r="E35" s="66"/>
      <c r="F35" s="49"/>
      <c r="G35" s="49"/>
      <c r="H35" s="49"/>
      <c r="I35" s="49"/>
      <c r="J35" s="8"/>
    </row>
    <row r="36" spans="1:10" ht="22.5" customHeight="1" thickBot="1" x14ac:dyDescent="0.35">
      <c r="A36" s="75"/>
      <c r="B36" s="76"/>
      <c r="C36" s="76"/>
      <c r="D36" s="77"/>
      <c r="E36" s="77"/>
      <c r="F36" s="9"/>
      <c r="G36" s="9"/>
      <c r="H36" s="9"/>
      <c r="I36" s="9"/>
      <c r="J36" s="10"/>
    </row>
    <row r="37" spans="1:10" ht="45.75" customHeight="1" x14ac:dyDescent="0.3">
      <c r="A37" s="80" t="s">
        <v>38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0" ht="25.5" thickBot="1" x14ac:dyDescent="0.35">
      <c r="A38" s="69" t="s">
        <v>39</v>
      </c>
      <c r="B38" s="69"/>
      <c r="C38" s="69"/>
      <c r="D38" s="69"/>
      <c r="E38" s="69"/>
      <c r="F38" s="69"/>
      <c r="G38" s="69"/>
      <c r="H38" s="69"/>
      <c r="I38" s="69"/>
      <c r="J38" s="69"/>
    </row>
    <row r="39" spans="1:10" ht="39" customHeight="1" thickBot="1" x14ac:dyDescent="0.35">
      <c r="A39" s="115" t="s">
        <v>15</v>
      </c>
      <c r="B39" s="116"/>
      <c r="C39" s="116"/>
      <c r="D39" s="116"/>
      <c r="E39" s="117"/>
      <c r="F39" s="51" t="s">
        <v>16</v>
      </c>
      <c r="G39" s="51" t="s">
        <v>17</v>
      </c>
      <c r="H39" s="51" t="s">
        <v>18</v>
      </c>
      <c r="I39" s="130" t="s">
        <v>19</v>
      </c>
      <c r="J39" s="131"/>
    </row>
    <row r="40" spans="1:10" ht="39" customHeight="1" x14ac:dyDescent="0.3">
      <c r="A40" s="62" t="s">
        <v>21</v>
      </c>
      <c r="B40" s="63"/>
      <c r="C40" s="63"/>
      <c r="D40" s="118"/>
      <c r="E40" s="118"/>
      <c r="F40" s="53">
        <v>269356</v>
      </c>
      <c r="G40" s="53">
        <v>91039</v>
      </c>
      <c r="H40" s="53">
        <v>38434</v>
      </c>
      <c r="I40" s="132">
        <f t="shared" ref="I40:I50" si="0">SUM(F40:H40)</f>
        <v>398829</v>
      </c>
      <c r="J40" s="133"/>
    </row>
    <row r="41" spans="1:10" ht="39" customHeight="1" x14ac:dyDescent="0.3">
      <c r="A41" s="64" t="s">
        <v>23</v>
      </c>
      <c r="B41" s="65"/>
      <c r="C41" s="65"/>
      <c r="D41" s="66"/>
      <c r="E41" s="66"/>
      <c r="F41" s="11">
        <v>98000</v>
      </c>
      <c r="G41" s="11">
        <v>32500</v>
      </c>
      <c r="H41" s="11">
        <v>13500</v>
      </c>
      <c r="I41" s="85">
        <f t="shared" si="0"/>
        <v>144000</v>
      </c>
      <c r="J41" s="86"/>
    </row>
    <row r="42" spans="1:10" ht="39" customHeight="1" x14ac:dyDescent="0.3">
      <c r="A42" s="64" t="s">
        <v>25</v>
      </c>
      <c r="B42" s="65"/>
      <c r="C42" s="65"/>
      <c r="D42" s="66"/>
      <c r="E42" s="66"/>
      <c r="F42" s="11">
        <v>6720</v>
      </c>
      <c r="G42" s="11">
        <v>1680</v>
      </c>
      <c r="H42" s="11"/>
      <c r="I42" s="85">
        <f t="shared" si="0"/>
        <v>8400</v>
      </c>
      <c r="J42" s="86"/>
    </row>
    <row r="43" spans="1:10" ht="26.25" customHeight="1" x14ac:dyDescent="0.3">
      <c r="A43" s="64" t="s">
        <v>27</v>
      </c>
      <c r="B43" s="65"/>
      <c r="C43" s="65"/>
      <c r="D43" s="66"/>
      <c r="E43" s="66"/>
      <c r="F43" s="11">
        <v>10000</v>
      </c>
      <c r="G43" s="11">
        <v>3000</v>
      </c>
      <c r="H43" s="11"/>
      <c r="I43" s="85">
        <f t="shared" si="0"/>
        <v>13000</v>
      </c>
      <c r="J43" s="86"/>
    </row>
    <row r="44" spans="1:10" ht="26.25" customHeight="1" x14ac:dyDescent="0.3">
      <c r="A44" s="64" t="s">
        <v>28</v>
      </c>
      <c r="B44" s="65"/>
      <c r="C44" s="65"/>
      <c r="D44" s="66"/>
      <c r="E44" s="66"/>
      <c r="F44" s="11">
        <v>16500</v>
      </c>
      <c r="G44" s="11">
        <v>4950</v>
      </c>
      <c r="H44" s="11"/>
      <c r="I44" s="85">
        <f t="shared" si="0"/>
        <v>21450</v>
      </c>
      <c r="J44" s="86"/>
    </row>
    <row r="45" spans="1:10" ht="40.5" customHeight="1" x14ac:dyDescent="0.3">
      <c r="A45" s="64" t="s">
        <v>29</v>
      </c>
      <c r="B45" s="65"/>
      <c r="C45" s="65"/>
      <c r="D45" s="66"/>
      <c r="E45" s="66"/>
      <c r="F45" s="11"/>
      <c r="G45" s="11">
        <v>863600</v>
      </c>
      <c r="H45" s="11">
        <v>367200</v>
      </c>
      <c r="I45" s="85">
        <f t="shared" si="0"/>
        <v>1230800</v>
      </c>
      <c r="J45" s="86"/>
    </row>
    <row r="46" spans="1:10" ht="40.5" customHeight="1" x14ac:dyDescent="0.3">
      <c r="A46" s="64" t="s">
        <v>30</v>
      </c>
      <c r="B46" s="65"/>
      <c r="C46" s="65"/>
      <c r="D46" s="66"/>
      <c r="E46" s="66"/>
      <c r="F46" s="11">
        <v>1618500</v>
      </c>
      <c r="G46" s="11"/>
      <c r="H46" s="11"/>
      <c r="I46" s="85">
        <f t="shared" si="0"/>
        <v>1618500</v>
      </c>
      <c r="J46" s="86"/>
    </row>
    <row r="47" spans="1:10" ht="40.5" customHeight="1" x14ac:dyDescent="0.3">
      <c r="A47" s="64" t="s">
        <v>31</v>
      </c>
      <c r="B47" s="65"/>
      <c r="C47" s="65"/>
      <c r="D47" s="66"/>
      <c r="E47" s="66"/>
      <c r="F47" s="11">
        <v>931000</v>
      </c>
      <c r="G47" s="11"/>
      <c r="H47" s="11"/>
      <c r="I47" s="85">
        <f t="shared" si="0"/>
        <v>931000</v>
      </c>
      <c r="J47" s="86"/>
    </row>
    <row r="48" spans="1:10" ht="40.5" customHeight="1" x14ac:dyDescent="0.3">
      <c r="A48" s="64" t="s">
        <v>32</v>
      </c>
      <c r="B48" s="65"/>
      <c r="C48" s="65"/>
      <c r="D48" s="65"/>
      <c r="E48" s="65"/>
      <c r="F48" s="11">
        <v>12427</v>
      </c>
      <c r="G48" s="11">
        <v>4655</v>
      </c>
      <c r="H48" s="11">
        <v>3640</v>
      </c>
      <c r="I48" s="85">
        <f t="shared" si="0"/>
        <v>20722</v>
      </c>
      <c r="J48" s="86"/>
    </row>
    <row r="49" spans="1:10" ht="40.5" customHeight="1" x14ac:dyDescent="0.3">
      <c r="A49" s="64" t="s">
        <v>34</v>
      </c>
      <c r="B49" s="65"/>
      <c r="C49" s="65"/>
      <c r="D49" s="66"/>
      <c r="E49" s="66"/>
      <c r="F49" s="11">
        <v>161</v>
      </c>
      <c r="G49" s="11"/>
      <c r="H49" s="11"/>
      <c r="I49" s="85">
        <f t="shared" si="0"/>
        <v>161</v>
      </c>
      <c r="J49" s="86"/>
    </row>
    <row r="50" spans="1:10" ht="40.5" customHeight="1" thickBot="1" x14ac:dyDescent="0.35">
      <c r="A50" s="82" t="s">
        <v>35</v>
      </c>
      <c r="B50" s="83"/>
      <c r="C50" s="83"/>
      <c r="D50" s="84"/>
      <c r="E50" s="84"/>
      <c r="F50" s="55">
        <v>251</v>
      </c>
      <c r="G50" s="12"/>
      <c r="H50" s="12"/>
      <c r="I50" s="87">
        <f t="shared" si="0"/>
        <v>251</v>
      </c>
      <c r="J50" s="88"/>
    </row>
    <row r="51" spans="1:10" ht="26.25" customHeight="1" thickTop="1" x14ac:dyDescent="0.3">
      <c r="A51" s="122" t="s">
        <v>40</v>
      </c>
      <c r="B51" s="123"/>
      <c r="C51" s="123"/>
      <c r="D51" s="123"/>
      <c r="E51" s="123"/>
      <c r="F51" s="13">
        <f>SUM(D40:D50)</f>
        <v>0</v>
      </c>
      <c r="G51" s="13">
        <f>SUM(E40:E50)</f>
        <v>0</v>
      </c>
      <c r="H51" s="13">
        <f>SUM(F40:F50)</f>
        <v>2962915</v>
      </c>
      <c r="I51" s="89">
        <f>SUM(G40:G50)</f>
        <v>1001424</v>
      </c>
      <c r="J51" s="90"/>
    </row>
    <row r="52" spans="1:10" ht="26.25" customHeight="1" x14ac:dyDescent="0.3">
      <c r="A52" s="124" t="s">
        <v>41</v>
      </c>
      <c r="B52" s="125"/>
      <c r="C52" s="125"/>
      <c r="D52" s="126"/>
      <c r="E52" s="126"/>
      <c r="F52" s="14">
        <f>ROUNDUP(F51,-3)</f>
        <v>0</v>
      </c>
      <c r="G52" s="14">
        <f t="shared" ref="G52:H52" si="1">ROUNDUP(G51,-3)</f>
        <v>0</v>
      </c>
      <c r="H52" s="14">
        <f t="shared" si="1"/>
        <v>2963000</v>
      </c>
      <c r="I52" s="85">
        <f>ROUND(I51,-3)</f>
        <v>1001000</v>
      </c>
      <c r="J52" s="86"/>
    </row>
    <row r="53" spans="1:10" ht="26.25" customHeight="1" x14ac:dyDescent="0.3">
      <c r="A53" s="124" t="s">
        <v>42</v>
      </c>
      <c r="B53" s="125"/>
      <c r="C53" s="125"/>
      <c r="D53" s="126"/>
      <c r="E53" s="126"/>
      <c r="F53" s="14">
        <f>F52*0.1</f>
        <v>0</v>
      </c>
      <c r="G53" s="14">
        <f>G52*0.1</f>
        <v>0</v>
      </c>
      <c r="H53" s="14">
        <f>H52*0.1</f>
        <v>296300</v>
      </c>
      <c r="I53" s="85">
        <f>I52*0.1</f>
        <v>100100</v>
      </c>
      <c r="J53" s="86"/>
    </row>
    <row r="54" spans="1:10" ht="26.25" customHeight="1" thickBot="1" x14ac:dyDescent="0.35">
      <c r="A54" s="127" t="s">
        <v>43</v>
      </c>
      <c r="B54" s="128"/>
      <c r="C54" s="128"/>
      <c r="D54" s="129"/>
      <c r="E54" s="129"/>
      <c r="F54" s="54">
        <f>ROUND(SUM(F52:F53),-3)</f>
        <v>0</v>
      </c>
      <c r="G54" s="54">
        <f>ROUND(SUM(G52:G53),-3)</f>
        <v>0</v>
      </c>
      <c r="H54" s="54">
        <f>ROUND(SUM(H52:H53),-3)</f>
        <v>3259000</v>
      </c>
      <c r="I54" s="91">
        <f>ROUNDUP(SUM(I52:J53),-3)</f>
        <v>1102000</v>
      </c>
      <c r="J54" s="92"/>
    </row>
    <row r="55" spans="1:10" ht="19.5" customHeight="1" x14ac:dyDescent="0.3">
      <c r="A55" s="4"/>
      <c r="B55" s="4"/>
      <c r="C55" s="4"/>
      <c r="D55" s="4"/>
      <c r="E55" s="4"/>
      <c r="F55" s="4"/>
      <c r="G55" s="4"/>
      <c r="H55" s="4"/>
    </row>
    <row r="56" spans="1:10" ht="26.25" customHeight="1" x14ac:dyDescent="0.3">
      <c r="A56" s="58" t="s">
        <v>0</v>
      </c>
      <c r="B56" s="58"/>
      <c r="C56" s="58"/>
      <c r="D56" s="58"/>
      <c r="E56" s="58"/>
      <c r="F56" s="58"/>
      <c r="G56" s="58"/>
      <c r="H56" s="58"/>
      <c r="I56" s="58"/>
      <c r="J56" s="58"/>
    </row>
    <row r="57" spans="1:10" ht="22.5" customHeight="1" x14ac:dyDescent="0.3">
      <c r="A57" s="61" t="s">
        <v>1</v>
      </c>
      <c r="B57" s="61"/>
      <c r="C57" s="61"/>
      <c r="D57" s="61"/>
      <c r="E57" s="61"/>
      <c r="F57" s="61"/>
      <c r="G57" s="61"/>
      <c r="H57" s="59" t="s">
        <v>2</v>
      </c>
      <c r="I57" s="59"/>
      <c r="J57" s="59"/>
    </row>
    <row r="58" spans="1:10" ht="26.25" customHeight="1" x14ac:dyDescent="0.3">
      <c r="A58" s="60"/>
      <c r="B58" s="60"/>
      <c r="C58" s="60"/>
      <c r="D58" s="60"/>
      <c r="E58" s="60"/>
      <c r="F58" s="60"/>
      <c r="G58" s="60"/>
      <c r="H58" s="60"/>
      <c r="I58" s="60"/>
      <c r="J58" s="60"/>
    </row>
    <row r="59" spans="1:10" ht="22.5" customHeight="1" x14ac:dyDescent="0.3">
      <c r="A59" s="120" t="s">
        <v>3</v>
      </c>
      <c r="B59" s="120"/>
      <c r="C59" s="120"/>
      <c r="D59" s="120"/>
      <c r="E59" s="121"/>
      <c r="F59" s="121"/>
      <c r="G59" s="121"/>
      <c r="H59" s="2" t="s">
        <v>4</v>
      </c>
      <c r="I59" s="70" t="s">
        <v>5</v>
      </c>
      <c r="J59" s="70"/>
    </row>
    <row r="60" spans="1:10" ht="26.25" customHeight="1" x14ac:dyDescent="0.3">
      <c r="A60" s="119"/>
      <c r="B60" s="119"/>
      <c r="C60" s="119"/>
      <c r="D60" s="119"/>
      <c r="E60" s="119"/>
      <c r="F60" s="119"/>
      <c r="G60" s="119"/>
      <c r="H60" s="4" t="s">
        <v>6</v>
      </c>
      <c r="I60" s="71" t="s">
        <v>7</v>
      </c>
      <c r="J60" s="71"/>
    </row>
    <row r="61" spans="1:10" ht="22.5" customHeight="1" x14ac:dyDescent="0.3">
      <c r="A61" s="70" t="s">
        <v>8</v>
      </c>
      <c r="B61" s="70"/>
      <c r="C61" s="70"/>
      <c r="D61" s="70"/>
      <c r="E61" s="70"/>
      <c r="F61" s="59" t="s">
        <v>9</v>
      </c>
      <c r="G61" s="59"/>
      <c r="H61" s="59"/>
      <c r="I61" s="59"/>
      <c r="J61" s="59"/>
    </row>
    <row r="62" spans="1:10" ht="26.25" customHeight="1" x14ac:dyDescent="0.3">
      <c r="A62" s="60"/>
      <c r="B62" s="60"/>
      <c r="C62" s="60"/>
      <c r="D62" s="60"/>
      <c r="E62" s="60"/>
      <c r="F62" s="81"/>
      <c r="G62" s="81"/>
      <c r="H62" s="81"/>
      <c r="I62" s="81"/>
      <c r="J62" s="81"/>
    </row>
    <row r="63" spans="1:10" ht="22.5" customHeight="1" x14ac:dyDescent="0.3">
      <c r="A63" s="59" t="s">
        <v>10</v>
      </c>
      <c r="B63" s="59"/>
      <c r="C63" s="59"/>
      <c r="D63" s="59"/>
      <c r="E63" s="70" t="s">
        <v>11</v>
      </c>
      <c r="F63" s="70"/>
      <c r="G63" s="70"/>
      <c r="H63" s="70"/>
      <c r="I63" s="70" t="s">
        <v>12</v>
      </c>
      <c r="J63" s="70"/>
    </row>
    <row r="64" spans="1:10" ht="26.25" customHeight="1" x14ac:dyDescent="0.3">
      <c r="A64" s="102"/>
      <c r="B64" s="102"/>
      <c r="C64" s="102"/>
      <c r="D64" s="102"/>
      <c r="E64" s="102"/>
      <c r="F64" s="102"/>
      <c r="G64" s="102"/>
      <c r="H64" s="102"/>
      <c r="I64" s="67" t="s">
        <v>13</v>
      </c>
      <c r="J64" s="68"/>
    </row>
    <row r="65" spans="1:10" ht="25" x14ac:dyDescent="0.3">
      <c r="A65" s="58" t="s">
        <v>44</v>
      </c>
      <c r="B65" s="58"/>
      <c r="C65" s="58"/>
      <c r="D65" s="58"/>
      <c r="E65" s="58"/>
      <c r="F65" s="58"/>
      <c r="G65" s="58"/>
      <c r="H65" s="58"/>
      <c r="I65" s="58"/>
      <c r="J65" s="58"/>
    </row>
    <row r="66" spans="1:10" x14ac:dyDescent="0.3">
      <c r="A66" s="15"/>
    </row>
    <row r="67" spans="1:10" ht="23" x14ac:dyDescent="0.3">
      <c r="A67" s="93" t="s">
        <v>45</v>
      </c>
      <c r="B67" s="94"/>
      <c r="C67" s="94"/>
      <c r="D67" s="94"/>
      <c r="E67" s="94"/>
      <c r="F67" s="94"/>
      <c r="G67" s="94"/>
      <c r="H67" s="94"/>
      <c r="I67" s="94"/>
      <c r="J67" s="95"/>
    </row>
    <row r="68" spans="1:10" ht="20" x14ac:dyDescent="0.3">
      <c r="A68" s="16" t="s">
        <v>46</v>
      </c>
      <c r="B68" s="17" t="s">
        <v>47</v>
      </c>
      <c r="C68" s="17" t="s">
        <v>48</v>
      </c>
      <c r="D68" s="96" t="s">
        <v>15</v>
      </c>
      <c r="E68" s="97"/>
      <c r="F68" s="97"/>
      <c r="G68" s="97"/>
      <c r="H68" s="97"/>
      <c r="I68" s="98"/>
      <c r="J68" s="17" t="s">
        <v>49</v>
      </c>
    </row>
    <row r="69" spans="1:10" ht="20" x14ac:dyDescent="0.3">
      <c r="A69" s="18" t="s">
        <v>50</v>
      </c>
      <c r="B69" s="19">
        <v>21.85</v>
      </c>
      <c r="C69" s="19">
        <v>39.228999999999999</v>
      </c>
      <c r="D69" s="99" t="s">
        <v>51</v>
      </c>
      <c r="E69" s="100"/>
      <c r="F69" s="100"/>
      <c r="G69" s="100"/>
      <c r="H69" s="100"/>
      <c r="I69" s="101"/>
      <c r="J69" s="20">
        <f>C69-B69</f>
        <v>17.378999999999998</v>
      </c>
    </row>
    <row r="70" spans="1:10" ht="20" x14ac:dyDescent="0.3">
      <c r="A70" s="18" t="s">
        <v>52</v>
      </c>
      <c r="B70" s="19">
        <v>0</v>
      </c>
      <c r="C70" s="19">
        <v>6.5110000000000001</v>
      </c>
      <c r="D70" s="99" t="s">
        <v>53</v>
      </c>
      <c r="E70" s="100"/>
      <c r="F70" s="100"/>
      <c r="G70" s="100"/>
      <c r="H70" s="100"/>
      <c r="I70" s="101"/>
      <c r="J70" s="20">
        <f t="shared" ref="J70:J71" si="2">C70-B70</f>
        <v>6.5110000000000001</v>
      </c>
    </row>
    <row r="71" spans="1:10" ht="20" x14ac:dyDescent="0.3">
      <c r="A71" s="18" t="s">
        <v>54</v>
      </c>
      <c r="B71" s="19">
        <v>0</v>
      </c>
      <c r="C71" s="19">
        <v>5.1239999999999997</v>
      </c>
      <c r="D71" s="99" t="s">
        <v>55</v>
      </c>
      <c r="E71" s="100"/>
      <c r="F71" s="100"/>
      <c r="G71" s="100"/>
      <c r="H71" s="100"/>
      <c r="I71" s="101"/>
      <c r="J71" s="20">
        <f t="shared" si="2"/>
        <v>5.1239999999999997</v>
      </c>
    </row>
    <row r="72" spans="1:10" ht="25" x14ac:dyDescent="0.3">
      <c r="A72" s="108" t="s">
        <v>56</v>
      </c>
      <c r="B72" s="109"/>
      <c r="C72" s="109"/>
      <c r="D72" s="109"/>
      <c r="E72" s="109"/>
      <c r="F72" s="109"/>
      <c r="G72" s="109"/>
      <c r="H72" s="109"/>
      <c r="I72" s="109"/>
      <c r="J72" s="110"/>
    </row>
    <row r="73" spans="1:10" ht="15.75" customHeight="1" thickBot="1" x14ac:dyDescent="0.5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spans="1:10" ht="46.5" thickBot="1" x14ac:dyDescent="0.35">
      <c r="A74" s="22" t="s">
        <v>57</v>
      </c>
      <c r="B74" s="111" t="s">
        <v>58</v>
      </c>
      <c r="C74" s="111"/>
      <c r="D74" s="111"/>
      <c r="E74" s="23" t="s">
        <v>20</v>
      </c>
      <c r="F74" s="23" t="s">
        <v>59</v>
      </c>
      <c r="G74" s="23" t="s">
        <v>60</v>
      </c>
      <c r="H74" s="23" t="s">
        <v>61</v>
      </c>
      <c r="I74" s="23" t="s">
        <v>62</v>
      </c>
      <c r="J74" s="24" t="s">
        <v>63</v>
      </c>
    </row>
    <row r="75" spans="1:10" ht="48" customHeight="1" x14ac:dyDescent="0.3">
      <c r="A75" s="25" t="s">
        <v>64</v>
      </c>
      <c r="B75" s="112" t="s">
        <v>21</v>
      </c>
      <c r="C75" s="112"/>
      <c r="D75" s="112"/>
      <c r="E75" s="26" t="s">
        <v>65</v>
      </c>
      <c r="F75" s="27">
        <v>1</v>
      </c>
      <c r="G75" s="27" t="s">
        <v>65</v>
      </c>
      <c r="H75" s="28">
        <v>398829</v>
      </c>
      <c r="I75" s="26">
        <v>1.2</v>
      </c>
      <c r="J75" s="29"/>
    </row>
    <row r="76" spans="1:10" ht="48" customHeight="1" x14ac:dyDescent="0.3">
      <c r="A76" s="30" t="s">
        <v>66</v>
      </c>
      <c r="B76" s="103" t="s">
        <v>67</v>
      </c>
      <c r="C76" s="103"/>
      <c r="D76" s="103"/>
      <c r="E76" s="31" t="s">
        <v>24</v>
      </c>
      <c r="F76" s="32">
        <v>57600</v>
      </c>
      <c r="G76" s="33">
        <v>2.5</v>
      </c>
      <c r="H76" s="34">
        <v>144000</v>
      </c>
      <c r="I76" s="31" t="s">
        <v>68</v>
      </c>
      <c r="J76" s="35"/>
    </row>
    <row r="77" spans="1:10" ht="48" customHeight="1" x14ac:dyDescent="0.3">
      <c r="A77" s="30" t="s">
        <v>69</v>
      </c>
      <c r="B77" s="103" t="s">
        <v>25</v>
      </c>
      <c r="C77" s="103"/>
      <c r="D77" s="103"/>
      <c r="E77" s="48" t="s">
        <v>70</v>
      </c>
      <c r="F77" s="36">
        <v>500</v>
      </c>
      <c r="G77" s="33">
        <v>16.8</v>
      </c>
      <c r="H77" s="34">
        <v>8400</v>
      </c>
      <c r="I77" s="31">
        <v>3.1</v>
      </c>
      <c r="J77" s="35"/>
    </row>
    <row r="78" spans="1:10" ht="48" customHeight="1" x14ac:dyDescent="0.3">
      <c r="A78" s="30" t="s">
        <v>71</v>
      </c>
      <c r="B78" s="103" t="s">
        <v>27</v>
      </c>
      <c r="C78" s="103"/>
      <c r="D78" s="103"/>
      <c r="E78" s="31" t="s">
        <v>24</v>
      </c>
      <c r="F78" s="36">
        <v>650</v>
      </c>
      <c r="G78" s="33">
        <v>20</v>
      </c>
      <c r="H78" s="34">
        <v>13000</v>
      </c>
      <c r="I78" s="31">
        <v>3.8</v>
      </c>
      <c r="J78" s="35"/>
    </row>
    <row r="79" spans="1:10" ht="48" customHeight="1" x14ac:dyDescent="0.3">
      <c r="A79" s="30" t="s">
        <v>72</v>
      </c>
      <c r="B79" s="103" t="s">
        <v>28</v>
      </c>
      <c r="C79" s="104"/>
      <c r="D79" s="104"/>
      <c r="E79" s="31" t="s">
        <v>24</v>
      </c>
      <c r="F79" s="36">
        <v>650</v>
      </c>
      <c r="G79" s="33">
        <v>33</v>
      </c>
      <c r="H79" s="34">
        <v>21450</v>
      </c>
      <c r="I79" s="31">
        <v>3.8</v>
      </c>
      <c r="J79" s="35"/>
    </row>
    <row r="80" spans="1:10" ht="48" customHeight="1" x14ac:dyDescent="0.3">
      <c r="A80" s="30" t="s">
        <v>73</v>
      </c>
      <c r="B80" s="103" t="s">
        <v>74</v>
      </c>
      <c r="C80" s="104"/>
      <c r="D80" s="104"/>
      <c r="E80" s="31" t="s">
        <v>24</v>
      </c>
      <c r="F80" s="32">
        <v>24900</v>
      </c>
      <c r="G80" s="33">
        <v>65</v>
      </c>
      <c r="H80" s="34">
        <v>1618500</v>
      </c>
      <c r="I80" s="31">
        <v>3.5</v>
      </c>
      <c r="J80" s="35"/>
    </row>
    <row r="81" spans="1:10" ht="48" customHeight="1" x14ac:dyDescent="0.3">
      <c r="A81" s="30" t="s">
        <v>75</v>
      </c>
      <c r="B81" s="103" t="s">
        <v>76</v>
      </c>
      <c r="C81" s="104"/>
      <c r="D81" s="104"/>
      <c r="E81" s="31" t="s">
        <v>24</v>
      </c>
      <c r="F81" s="32">
        <v>18100</v>
      </c>
      <c r="G81" s="33">
        <v>68</v>
      </c>
      <c r="H81" s="34">
        <v>1230800</v>
      </c>
      <c r="I81" s="31">
        <v>3.5</v>
      </c>
      <c r="J81" s="35"/>
    </row>
    <row r="82" spans="1:10" ht="48" customHeight="1" x14ac:dyDescent="0.3">
      <c r="A82" s="30" t="s">
        <v>77</v>
      </c>
      <c r="B82" s="103" t="s">
        <v>78</v>
      </c>
      <c r="C82" s="104"/>
      <c r="D82" s="104"/>
      <c r="E82" s="31" t="s">
        <v>24</v>
      </c>
      <c r="F82" s="32">
        <v>13300</v>
      </c>
      <c r="G82" s="33">
        <v>70</v>
      </c>
      <c r="H82" s="34">
        <v>931000</v>
      </c>
      <c r="I82" s="31">
        <v>3.5</v>
      </c>
      <c r="J82" s="35"/>
    </row>
    <row r="83" spans="1:10" ht="48" customHeight="1" x14ac:dyDescent="0.3">
      <c r="A83" s="30" t="s">
        <v>79</v>
      </c>
      <c r="B83" s="103" t="s">
        <v>80</v>
      </c>
      <c r="C83" s="104"/>
      <c r="D83" s="104"/>
      <c r="E83" s="31" t="s">
        <v>33</v>
      </c>
      <c r="F83" s="36">
        <v>28.98</v>
      </c>
      <c r="G83" s="33">
        <v>715</v>
      </c>
      <c r="H83" s="34">
        <v>20722</v>
      </c>
      <c r="I83" s="31">
        <v>7.2</v>
      </c>
      <c r="J83" s="35"/>
    </row>
    <row r="84" spans="1:10" ht="48" customHeight="1" x14ac:dyDescent="0.3">
      <c r="A84" s="30" t="s">
        <v>81</v>
      </c>
      <c r="B84" s="103" t="s">
        <v>82</v>
      </c>
      <c r="C84" s="104"/>
      <c r="D84" s="104"/>
      <c r="E84" s="31" t="s">
        <v>33</v>
      </c>
      <c r="F84" s="36">
        <v>0.32</v>
      </c>
      <c r="G84" s="33">
        <v>501</v>
      </c>
      <c r="H84" s="34">
        <v>161</v>
      </c>
      <c r="I84" s="31">
        <v>7.2</v>
      </c>
      <c r="J84" s="35"/>
    </row>
    <row r="85" spans="1:10" ht="48" customHeight="1" thickBot="1" x14ac:dyDescent="0.35">
      <c r="A85" s="37" t="s">
        <v>83</v>
      </c>
      <c r="B85" s="105" t="s">
        <v>84</v>
      </c>
      <c r="C85" s="106"/>
      <c r="D85" s="106"/>
      <c r="E85" s="38" t="s">
        <v>20</v>
      </c>
      <c r="F85" s="39">
        <v>1</v>
      </c>
      <c r="G85" s="40">
        <v>251</v>
      </c>
      <c r="H85" s="41">
        <v>251</v>
      </c>
      <c r="I85" s="38">
        <v>7.2</v>
      </c>
      <c r="J85" s="42" t="s">
        <v>85</v>
      </c>
    </row>
    <row r="86" spans="1:10" ht="28.5" customHeight="1" x14ac:dyDescent="0.4">
      <c r="A86" s="4"/>
      <c r="B86" s="43"/>
      <c r="C86" s="4"/>
      <c r="D86" s="4"/>
      <c r="E86" s="4"/>
      <c r="F86" s="4"/>
      <c r="G86" s="44" t="s">
        <v>86</v>
      </c>
      <c r="H86" s="45">
        <f>SUM(H75:H85)</f>
        <v>4387113</v>
      </c>
      <c r="I86" s="6"/>
      <c r="J86" s="6"/>
    </row>
    <row r="87" spans="1:10" ht="20" x14ac:dyDescent="0.4">
      <c r="A87" s="4"/>
      <c r="B87" s="4"/>
      <c r="C87" s="4"/>
      <c r="D87" s="4"/>
      <c r="E87" s="4"/>
      <c r="F87" s="4"/>
      <c r="G87" s="4"/>
      <c r="H87" s="6"/>
      <c r="I87" s="6"/>
      <c r="J87" s="6"/>
    </row>
    <row r="88" spans="1:10" ht="27" customHeight="1" x14ac:dyDescent="0.4">
      <c r="A88" s="4"/>
      <c r="B88" s="4"/>
      <c r="C88" s="4"/>
      <c r="D88" s="107" t="s">
        <v>87</v>
      </c>
      <c r="E88" s="107"/>
      <c r="F88" s="107"/>
      <c r="G88" s="107"/>
      <c r="H88" s="46">
        <v>4388000</v>
      </c>
      <c r="I88" s="6"/>
      <c r="J88" s="6"/>
    </row>
    <row r="89" spans="1:10" ht="27" customHeight="1" x14ac:dyDescent="0.4">
      <c r="A89" s="4"/>
      <c r="B89" s="43"/>
      <c r="C89" s="4"/>
      <c r="D89" s="107" t="s">
        <v>88</v>
      </c>
      <c r="E89" s="107"/>
      <c r="F89" s="107"/>
      <c r="G89" s="107"/>
      <c r="H89" s="46">
        <v>438800</v>
      </c>
      <c r="I89" s="6"/>
      <c r="J89" s="6"/>
    </row>
    <row r="90" spans="1:10" ht="27" customHeight="1" x14ac:dyDescent="0.35">
      <c r="A90" s="4"/>
      <c r="B90" s="43"/>
      <c r="C90" s="4"/>
      <c r="D90" s="107" t="s">
        <v>89</v>
      </c>
      <c r="E90" s="107"/>
      <c r="F90" s="107"/>
      <c r="G90" s="107"/>
      <c r="H90" s="46">
        <v>4827000</v>
      </c>
      <c r="I90" s="47"/>
      <c r="J90" s="47"/>
    </row>
    <row r="91" spans="1:10" ht="20" x14ac:dyDescent="0.35">
      <c r="A91" s="4"/>
      <c r="B91" s="43"/>
      <c r="C91" s="4"/>
      <c r="D91" s="4"/>
      <c r="E91" s="4"/>
      <c r="F91" s="47"/>
      <c r="G91" s="4"/>
      <c r="H91" s="47"/>
      <c r="I91" s="47"/>
      <c r="J91" s="47"/>
    </row>
  </sheetData>
  <mergeCells count="120">
    <mergeCell ref="A5:G5"/>
    <mergeCell ref="A4:G4"/>
    <mergeCell ref="A57:G57"/>
    <mergeCell ref="H57:J57"/>
    <mergeCell ref="A58:G58"/>
    <mergeCell ref="H58:J58"/>
    <mergeCell ref="A59:G59"/>
    <mergeCell ref="I59:J59"/>
    <mergeCell ref="A60:G60"/>
    <mergeCell ref="I60:J60"/>
    <mergeCell ref="A51:E51"/>
    <mergeCell ref="A52:E52"/>
    <mergeCell ref="A53:E53"/>
    <mergeCell ref="A54:E54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A43:E43"/>
    <mergeCell ref="A44:E44"/>
    <mergeCell ref="A45:E45"/>
    <mergeCell ref="A46:E46"/>
    <mergeCell ref="A47:E47"/>
    <mergeCell ref="A48:E48"/>
    <mergeCell ref="A38:J38"/>
    <mergeCell ref="A39:E39"/>
    <mergeCell ref="A40:E40"/>
    <mergeCell ref="A6:E6"/>
    <mergeCell ref="F6:J6"/>
    <mergeCell ref="A7:E7"/>
    <mergeCell ref="F7:J7"/>
    <mergeCell ref="A8:D8"/>
    <mergeCell ref="A9:D9"/>
    <mergeCell ref="E8:H8"/>
    <mergeCell ref="E9:H9"/>
    <mergeCell ref="A11:E11"/>
    <mergeCell ref="B82:D82"/>
    <mergeCell ref="B83:D83"/>
    <mergeCell ref="B84:D84"/>
    <mergeCell ref="B85:D85"/>
    <mergeCell ref="D88:G88"/>
    <mergeCell ref="D89:G89"/>
    <mergeCell ref="D90:G90"/>
    <mergeCell ref="A72:J72"/>
    <mergeCell ref="B74:D74"/>
    <mergeCell ref="B75:D75"/>
    <mergeCell ref="B76:D76"/>
    <mergeCell ref="B77:D77"/>
    <mergeCell ref="B78:D78"/>
    <mergeCell ref="B79:D79"/>
    <mergeCell ref="B80:D80"/>
    <mergeCell ref="B81:D81"/>
    <mergeCell ref="I64:J64"/>
    <mergeCell ref="A65:J65"/>
    <mergeCell ref="A67:J67"/>
    <mergeCell ref="D68:I68"/>
    <mergeCell ref="D69:I69"/>
    <mergeCell ref="D70:I70"/>
    <mergeCell ref="D71:I71"/>
    <mergeCell ref="A64:D64"/>
    <mergeCell ref="E64:H64"/>
    <mergeCell ref="I63:J63"/>
    <mergeCell ref="A61:E61"/>
    <mergeCell ref="F61:J61"/>
    <mergeCell ref="A62:E62"/>
    <mergeCell ref="F62:J62"/>
    <mergeCell ref="A63:D63"/>
    <mergeCell ref="E63:H63"/>
    <mergeCell ref="A56:J56"/>
    <mergeCell ref="A49:E49"/>
    <mergeCell ref="A50:E50"/>
    <mergeCell ref="I49:J49"/>
    <mergeCell ref="I50:J50"/>
    <mergeCell ref="I51:J51"/>
    <mergeCell ref="I52:J52"/>
    <mergeCell ref="I53:J53"/>
    <mergeCell ref="I54:J54"/>
    <mergeCell ref="A25:E25"/>
    <mergeCell ref="A41:E41"/>
    <mergeCell ref="A42:E42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J37"/>
    <mergeCell ref="A1:J1"/>
    <mergeCell ref="H2:J2"/>
    <mergeCell ref="H3:J3"/>
    <mergeCell ref="A2:G2"/>
    <mergeCell ref="A3:G3"/>
    <mergeCell ref="A26:E26"/>
    <mergeCell ref="A27:E27"/>
    <mergeCell ref="I9:J9"/>
    <mergeCell ref="A10:J10"/>
    <mergeCell ref="A12:E12"/>
    <mergeCell ref="A13:E13"/>
    <mergeCell ref="A14:E14"/>
    <mergeCell ref="A15:E15"/>
    <mergeCell ref="I4:J4"/>
    <mergeCell ref="I8:J8"/>
    <mergeCell ref="I5:J5"/>
    <mergeCell ref="A24:J24"/>
    <mergeCell ref="A16:E16"/>
    <mergeCell ref="A17:E17"/>
    <mergeCell ref="A18:E18"/>
    <mergeCell ref="A19:E19"/>
    <mergeCell ref="A20:E20"/>
    <mergeCell ref="A21:E21"/>
    <mergeCell ref="A22:E22"/>
  </mergeCells>
  <printOptions horizontalCentered="1"/>
  <pageMargins left="0.70866141732283472" right="0.70866141732283472" top="0.94488188976377963" bottom="0.74803149606299213" header="0.39370078740157483" footer="0.31496062992125984"/>
  <pageSetup scale="44" fitToHeight="0" orientation="portrait" r:id="rId1"/>
  <headerFooter scaleWithDoc="0">
    <oddHeader>&amp;L&amp;G&amp;R&amp;"Arial,Bold"&amp;16&amp;U                                      Surfacing Estimate Worksheet&amp;"Arial,Regular"&amp;11&amp;U
&amp;10ECG Vol 1 - Appendix E</oddHeader>
    <oddFooter>&amp;R&amp;P of &amp;N&amp;L&amp;"Calibri"&amp;11&amp;K000000&amp;"Calibri,Regular"&amp;K000000Revised: February 2023_x000D_&amp;1#&amp;"Calibri"&amp;11&amp;K000000Classification: Public</oddFooter>
    <firstHeader>&amp;L&amp;G&amp;R&amp;"Arial,Bold"&amp;16&amp;U                                                                                          "D" Estimate Summary &amp;"-,Regular"&amp;11&amp;U
&amp;"Arial,Regular"&amp;10ECG Volume 1 - Appendix H</firstHeader>
    <firstFooter>&amp;L&amp;1#&amp;"Calibri"&amp;11&amp;K000000Classification: Protected A</firstFooter>
  </headerFooter>
  <rowBreaks count="1" manualBreakCount="1">
    <brk id="55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8AA99BA24874484D85B97A531D9D9" ma:contentTypeVersion="13" ma:contentTypeDescription="Create a new document." ma:contentTypeScope="" ma:versionID="df4a9080e14d9d72ffb37634f48db78f">
  <xsd:schema xmlns:xsd="http://www.w3.org/2001/XMLSchema" xmlns:xs="http://www.w3.org/2001/XMLSchema" xmlns:p="http://schemas.microsoft.com/office/2006/metadata/properties" xmlns:ns3="b8d50481-6e6b-4720-a87e-ab5593f2ea22" xmlns:ns4="a28024ff-2a40-414f-ae37-d51248c5ba5f" targetNamespace="http://schemas.microsoft.com/office/2006/metadata/properties" ma:root="true" ma:fieldsID="7ff81de6cf6c2d9c2f5a7b32fb838e44" ns3:_="" ns4:_="">
    <xsd:import namespace="b8d50481-6e6b-4720-a87e-ab5593f2ea22"/>
    <xsd:import namespace="a28024ff-2a40-414f-ae37-d51248c5ba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50481-6e6b-4720-a87e-ab5593f2e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8024ff-2a40-414f-ae37-d51248c5ba5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20941D-8FD3-4444-8B19-C6B3F04CD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50481-6e6b-4720-a87e-ab5593f2ea22"/>
    <ds:schemaRef ds:uri="a28024ff-2a40-414f-ae37-d51248c5b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BC34AB-468B-49CC-89C8-417369206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16773-5E29-4C74-9FE4-FCAB72FB42F0}">
  <ds:schemaRefs>
    <ds:schemaRef ds:uri="http://purl.org/dc/terms/"/>
    <ds:schemaRef ds:uri="a28024ff-2a40-414f-ae37-d51248c5ba5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8d50481-6e6b-4720-a87e-ab5593f2ea2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Surfacing Estimate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E - Surfacing Estimate Summary</dc:title>
  <dc:subject>Estimate Summary for Surfacing Work</dc:subject>
  <dc:creator>Government of Alberta - Transportation and Economic Corridors</dc:creator>
  <cp:keywords>Surfacing Estimate, Estimate, Engineering Consultant Guidelines</cp:keywords>
  <dc:description/>
  <cp:lastModifiedBy>anjita.parajuli</cp:lastModifiedBy>
  <cp:revision/>
  <cp:lastPrinted>2023-02-07T21:07:16Z</cp:lastPrinted>
  <dcterms:created xsi:type="dcterms:W3CDTF">2022-09-12T11:35:15Z</dcterms:created>
  <dcterms:modified xsi:type="dcterms:W3CDTF">2023-02-07T21:07:21Z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0x0101004D78AA99BA24874484D85B97A531D9D9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2023-02-07T21:07:21Z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b3369be6-0dd9-45ea-944e-a6b9a0deb315</vt:lpwstr>
  </property>
  <property fmtid="{D5CDD505-2E9C-101B-9397-08002B2CF9AE}" pid="9" name="MSIP_Label_60c3ebf9-3c2f-4745-a75f-55836bdb736f_ContentBits">
    <vt:lpwstr>2</vt:lpwstr>
  </property>
</Properties>
</file>