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70" yWindow="-150" windowWidth="13590" windowHeight="12870"/>
  </bookViews>
  <sheets>
    <sheet name="Instructions" sheetId="4" r:id="rId1"/>
    <sheet name="Week 1" sheetId="8" r:id="rId2"/>
    <sheet name="Sample" sheetId="10" r:id="rId3"/>
    <sheet name="Sheet1" sheetId="9" state="hidden" r:id="rId4"/>
  </sheets>
  <definedNames>
    <definedName name="_xlnm.Print_Area" localSheetId="0">Instructions!$A$1:$K$59</definedName>
    <definedName name="_xlnm.Print_Area" localSheetId="2">Sample!$B$24:$O$87</definedName>
    <definedName name="_xlnm.Print_Area" localSheetId="1">'Week 1'!$B$24:$O$87</definedName>
  </definedNames>
  <calcPr calcId="145621"/>
</workbook>
</file>

<file path=xl/calcChain.xml><?xml version="1.0" encoding="utf-8"?>
<calcChain xmlns="http://schemas.openxmlformats.org/spreadsheetml/2006/main">
  <c r="AG11" i="10" l="1"/>
  <c r="AG6" i="10"/>
  <c r="AG11" i="8" l="1"/>
  <c r="AG6" i="8" l="1"/>
  <c r="V55" i="10" l="1"/>
  <c r="O79" i="8" l="1"/>
  <c r="O77" i="8"/>
  <c r="K77" i="8"/>
  <c r="K79" i="8"/>
  <c r="U71" i="8"/>
  <c r="U70" i="8"/>
  <c r="U69" i="8"/>
  <c r="U65" i="8"/>
  <c r="U64" i="8"/>
  <c r="U63" i="8"/>
  <c r="U59" i="8"/>
  <c r="U58" i="8"/>
  <c r="U60" i="8" s="1"/>
  <c r="U57" i="8"/>
  <c r="U53" i="8"/>
  <c r="U52" i="8"/>
  <c r="U51" i="8"/>
  <c r="U47" i="8"/>
  <c r="U46" i="8"/>
  <c r="U48" i="8" s="1"/>
  <c r="U45" i="8"/>
  <c r="U41" i="8"/>
  <c r="U40" i="8"/>
  <c r="U39" i="8"/>
  <c r="U35" i="8"/>
  <c r="U34" i="8"/>
  <c r="U33" i="8"/>
  <c r="U72" i="8" l="1"/>
  <c r="U75" i="8"/>
  <c r="E76" i="8"/>
  <c r="U36" i="8"/>
  <c r="U42" i="8"/>
  <c r="U54" i="8"/>
  <c r="U66" i="8"/>
  <c r="U77" i="8"/>
  <c r="E42" i="8" l="1"/>
  <c r="O25" i="8"/>
  <c r="O25" i="10"/>
  <c r="V43" i="10"/>
  <c r="U71" i="10"/>
  <c r="U70" i="10"/>
  <c r="U72" i="10" s="1"/>
  <c r="V73" i="10" s="1"/>
  <c r="U69" i="10"/>
  <c r="U65" i="10"/>
  <c r="U64" i="10"/>
  <c r="U63" i="10"/>
  <c r="U59" i="10"/>
  <c r="U58" i="10"/>
  <c r="U60" i="10" s="1"/>
  <c r="U57" i="10"/>
  <c r="U53" i="10"/>
  <c r="U52" i="10"/>
  <c r="U54" i="10" s="1"/>
  <c r="U51" i="10"/>
  <c r="U47" i="10"/>
  <c r="U46" i="10"/>
  <c r="U48" i="10" s="1"/>
  <c r="U45" i="10"/>
  <c r="U41" i="10"/>
  <c r="U40" i="10"/>
  <c r="U42" i="10" s="1"/>
  <c r="U39" i="10"/>
  <c r="V35" i="10"/>
  <c r="V41" i="10" s="1"/>
  <c r="V47" i="10" s="1"/>
  <c r="V53" i="10" s="1"/>
  <c r="V59" i="10" s="1"/>
  <c r="V65" i="10" s="1"/>
  <c r="V71" i="10" s="1"/>
  <c r="U35" i="10"/>
  <c r="U34" i="10"/>
  <c r="U36" i="10" s="1"/>
  <c r="V37" i="10" s="1"/>
  <c r="V34" i="10" s="1"/>
  <c r="V33" i="10"/>
  <c r="V39" i="10" s="1"/>
  <c r="V45" i="10" s="1"/>
  <c r="V51" i="10" s="1"/>
  <c r="V57" i="10" s="1"/>
  <c r="V63" i="10" s="1"/>
  <c r="V69" i="10" s="1"/>
  <c r="U33" i="10"/>
  <c r="U66" i="10" l="1"/>
  <c r="V67" i="10" s="1"/>
  <c r="V49" i="10"/>
  <c r="V46" i="10" s="1"/>
  <c r="V40" i="10"/>
  <c r="V52" i="10" l="1"/>
  <c r="V61" i="10"/>
  <c r="V58" i="10" s="1"/>
  <c r="V64" i="10" s="1"/>
  <c r="V70" i="10" s="1"/>
  <c r="G60" i="10"/>
  <c r="O80" i="10" l="1"/>
  <c r="K80" i="10"/>
  <c r="O79" i="10"/>
  <c r="K79" i="10"/>
  <c r="O77" i="10"/>
  <c r="K77" i="10"/>
  <c r="E77" i="10"/>
  <c r="K76" i="10"/>
  <c r="B68" i="10"/>
  <c r="G66" i="10"/>
  <c r="B62" i="10"/>
  <c r="B56" i="10"/>
  <c r="B50" i="10"/>
  <c r="B44" i="10"/>
  <c r="B38" i="10"/>
  <c r="U77" i="10"/>
  <c r="U75" i="10"/>
  <c r="B32" i="10"/>
  <c r="V31" i="10"/>
  <c r="V29" i="10"/>
  <c r="V28" i="10"/>
  <c r="V27" i="10"/>
  <c r="B43" i="10" l="1"/>
  <c r="K78" i="10"/>
  <c r="K81" i="10" s="1"/>
  <c r="B55" i="10"/>
  <c r="C54" i="10"/>
  <c r="G72" i="10"/>
  <c r="E72" i="10"/>
  <c r="B73" i="10"/>
  <c r="C72" i="10"/>
  <c r="C42" i="10"/>
  <c r="B49" i="10"/>
  <c r="C48" i="10"/>
  <c r="B61" i="10"/>
  <c r="C60" i="10"/>
  <c r="C66" i="10"/>
  <c r="B67" i="10"/>
  <c r="E76" i="10"/>
  <c r="E78" i="10" s="1"/>
  <c r="E66" i="10"/>
  <c r="O76" i="10"/>
  <c r="O78" i="10" s="1"/>
  <c r="O81" i="10" s="1"/>
  <c r="O80" i="8"/>
  <c r="K80" i="8"/>
  <c r="E77" i="8"/>
  <c r="E78" i="8" s="1"/>
  <c r="K76" i="8"/>
  <c r="K78" i="8" s="1"/>
  <c r="B68" i="8"/>
  <c r="B62" i="8"/>
  <c r="B56" i="8"/>
  <c r="B50" i="8"/>
  <c r="B44" i="8"/>
  <c r="B38" i="8"/>
  <c r="B32" i="8"/>
  <c r="V31" i="8"/>
  <c r="V37" i="8" s="1"/>
  <c r="V29" i="8"/>
  <c r="V35" i="8" s="1"/>
  <c r="V41" i="8" s="1"/>
  <c r="V47" i="8" s="1"/>
  <c r="V53" i="8" s="1"/>
  <c r="V59" i="8" s="1"/>
  <c r="V65" i="8" s="1"/>
  <c r="V71" i="8" s="1"/>
  <c r="V28" i="8"/>
  <c r="V27" i="8"/>
  <c r="V33" i="8" s="1"/>
  <c r="V39" i="8" s="1"/>
  <c r="V45" i="8" s="1"/>
  <c r="V51" i="8" s="1"/>
  <c r="V57" i="8" s="1"/>
  <c r="V63" i="8" s="1"/>
  <c r="V69" i="8" s="1"/>
  <c r="V43" i="8" l="1"/>
  <c r="V34" i="8"/>
  <c r="B37" i="10"/>
  <c r="C36" i="10"/>
  <c r="O76" i="8"/>
  <c r="K81" i="8"/>
  <c r="B43" i="8"/>
  <c r="B61" i="8"/>
  <c r="B67" i="8"/>
  <c r="B49" i="8"/>
  <c r="B55" i="8"/>
  <c r="B73" i="8"/>
  <c r="O78" i="8" l="1"/>
  <c r="O81" i="8" s="1"/>
  <c r="V49" i="8"/>
  <c r="V40" i="8"/>
  <c r="E36" i="10"/>
  <c r="G36" i="10"/>
  <c r="C72" i="8"/>
  <c r="C66" i="8"/>
  <c r="C60" i="8"/>
  <c r="C54" i="8"/>
  <c r="C48" i="8"/>
  <c r="C42" i="8"/>
  <c r="C36" i="8"/>
  <c r="B37" i="8"/>
  <c r="V46" i="8" l="1"/>
  <c r="V55" i="8"/>
  <c r="E42" i="10"/>
  <c r="G48" i="10"/>
  <c r="G42" i="10"/>
  <c r="E36" i="8"/>
  <c r="G36" i="8"/>
  <c r="V61" i="8" l="1"/>
  <c r="V52" i="8"/>
  <c r="E48" i="10"/>
  <c r="G54" i="10"/>
  <c r="G48" i="8"/>
  <c r="G42" i="8"/>
  <c r="V67" i="8" l="1"/>
  <c r="V58" i="8"/>
  <c r="E54" i="10"/>
  <c r="E54" i="8"/>
  <c r="G54" i="8"/>
  <c r="E48" i="8"/>
  <c r="V73" i="8" l="1"/>
  <c r="V64" i="8"/>
  <c r="E60" i="10"/>
  <c r="G66" i="8"/>
  <c r="E60" i="8"/>
  <c r="G60" i="8"/>
  <c r="V70" i="8" l="1"/>
  <c r="G72" i="8"/>
  <c r="E66" i="8"/>
  <c r="E72" i="8" l="1"/>
</calcChain>
</file>

<file path=xl/comments1.xml><?xml version="1.0" encoding="utf-8"?>
<comments xmlns="http://schemas.openxmlformats.org/spreadsheetml/2006/main">
  <authors>
    <author>Alan Dixon</author>
    <author xml:space="preserve"> </author>
  </authors>
  <commentList>
    <comment ref="M27" authorId="0">
      <text>
        <r>
          <rPr>
            <sz val="12"/>
            <color indexed="81"/>
            <rFont val="Tahoma"/>
            <family val="2"/>
          </rPr>
          <t>Enter: Highway and Control Section or Bridge File Number</t>
        </r>
      </text>
    </comment>
    <comment ref="L29" authorId="0">
      <text>
        <r>
          <rPr>
            <sz val="12"/>
            <color indexed="81"/>
            <rFont val="Tahoma"/>
            <family val="2"/>
          </rPr>
          <t>Enter: Consultant/Inspector Name</t>
        </r>
      </text>
    </comment>
    <comment ref="G33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34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35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39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0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1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5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6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7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1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2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3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7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8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9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63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64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65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69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70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71" authorId="1">
      <text>
        <r>
          <rPr>
            <sz val="12"/>
            <color indexed="81"/>
            <rFont val="Tahoma"/>
            <family val="2"/>
          </rPr>
          <t>Enter: Yes or No</t>
        </r>
      </text>
    </comment>
  </commentList>
</comments>
</file>

<file path=xl/comments2.xml><?xml version="1.0" encoding="utf-8"?>
<comments xmlns="http://schemas.openxmlformats.org/spreadsheetml/2006/main">
  <authors>
    <author>Alan Dixon</author>
    <author xml:space="preserve"> </author>
  </authors>
  <commentList>
    <comment ref="M27" authorId="0">
      <text>
        <r>
          <rPr>
            <sz val="12"/>
            <color indexed="81"/>
            <rFont val="Tahoma"/>
            <family val="2"/>
          </rPr>
          <t>Enter: Highway and Control Section or Bridge File Number</t>
        </r>
      </text>
    </comment>
    <comment ref="L29" authorId="0">
      <text>
        <r>
          <rPr>
            <sz val="12"/>
            <color indexed="81"/>
            <rFont val="Tahoma"/>
            <family val="2"/>
          </rPr>
          <t>Enter: Consultant/Inspector Name</t>
        </r>
      </text>
    </comment>
    <comment ref="G33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34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35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39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0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1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5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6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47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1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2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3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7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8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59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63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64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65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69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70" authorId="1">
      <text>
        <r>
          <rPr>
            <sz val="12"/>
            <color indexed="81"/>
            <rFont val="Tahoma"/>
            <family val="2"/>
          </rPr>
          <t>Enter: Yes or No</t>
        </r>
      </text>
    </comment>
    <comment ref="G71" authorId="1">
      <text>
        <r>
          <rPr>
            <sz val="12"/>
            <color indexed="81"/>
            <rFont val="Tahoma"/>
            <family val="2"/>
          </rPr>
          <t>Enter: Yes or No</t>
        </r>
      </text>
    </comment>
  </commentList>
</comments>
</file>

<file path=xl/sharedStrings.xml><?xml version="1.0" encoding="utf-8"?>
<sst xmlns="http://schemas.openxmlformats.org/spreadsheetml/2006/main" count="488" uniqueCount="167">
  <si>
    <t>Contractor:</t>
  </si>
  <si>
    <t>Week Ending:</t>
  </si>
  <si>
    <t>Contract Number:</t>
  </si>
  <si>
    <t>DAILY PROGRESS AND COMMENTS</t>
  </si>
  <si>
    <t>DATE &amp; DAY</t>
  </si>
  <si>
    <t>Weather</t>
  </si>
  <si>
    <t>Site Occupancy</t>
  </si>
  <si>
    <t xml:space="preserve"> / </t>
  </si>
  <si>
    <t>Yes</t>
  </si>
  <si>
    <t>Site Occupancy Days</t>
  </si>
  <si>
    <t>(This Week):</t>
  </si>
  <si>
    <t>Inclement Weather Days</t>
  </si>
  <si>
    <t>Contractor's Signature:</t>
  </si>
  <si>
    <t>Consultant's Signature:</t>
  </si>
  <si>
    <t>No</t>
  </si>
  <si>
    <t>Inclement</t>
  </si>
  <si>
    <t>(Brought Forward):</t>
  </si>
  <si>
    <t>Site Occupancy 30 Day Cycle</t>
  </si>
  <si>
    <t>(Last Week):</t>
  </si>
  <si>
    <t>Pre Scheduled Day Off</t>
  </si>
  <si>
    <t>Inclement Weather Day</t>
  </si>
  <si>
    <t>SO Day</t>
  </si>
  <si>
    <t>Day Off</t>
  </si>
  <si>
    <t xml:space="preserve">Project: </t>
  </si>
  <si>
    <t>Site Occupancy Days (Brought Forward)</t>
  </si>
  <si>
    <t>Inclement Weather Days (Brought Forward)</t>
  </si>
  <si>
    <t xml:space="preserve">Site Occupancy Count Total / Pre Scheduled Day Off Count out of 8 / Day Number in 30 Day Cycle </t>
  </si>
  <si>
    <t>Enter: Number of Site Occupancy Days Used to Date</t>
  </si>
  <si>
    <t>Enter: Number of Pre Scheduled Days Off Used to Date in 8 Day Cycle</t>
  </si>
  <si>
    <t xml:space="preserve">Pre Scheduled Days Off Cycle </t>
  </si>
  <si>
    <t>Tracking of 30 Day Cycle</t>
  </si>
  <si>
    <t>Weekly Progress Report Number</t>
  </si>
  <si>
    <t>Enter: Last Week's Weekly Progress Number</t>
  </si>
  <si>
    <t>Break Check</t>
  </si>
  <si>
    <t>If Zero, Project is on Preschedule Phase Break or Winter Shutdown</t>
  </si>
  <si>
    <t>Pre Scheduled 8 Days Off Cycle (Brought Forward)</t>
  </si>
  <si>
    <t>Site Occupancy 30 Day Cycle (Last Week)</t>
  </si>
  <si>
    <t>N/A</t>
  </si>
  <si>
    <t>Total to Date</t>
  </si>
  <si>
    <t>This Week</t>
  </si>
  <si>
    <t>Site Occupancy Cycle Count</t>
  </si>
  <si>
    <t>Instructions:</t>
  </si>
  <si>
    <t>pick 'Move or Copy'</t>
  </si>
  <si>
    <t>Copy and paste new Week spreadsheet into Workbook by:</t>
  </si>
  <si>
    <t>pick 'Create a Copy'</t>
  </si>
  <si>
    <t>pick '(move to end)'</t>
  </si>
  <si>
    <t>pick 'OK'</t>
  </si>
  <si>
    <t>Rename spreadsheet tab to Week ##</t>
  </si>
  <si>
    <t>right click last week spreadsheet tab</t>
  </si>
  <si>
    <t>pick 'Rename'</t>
  </si>
  <si>
    <t>type in week number</t>
  </si>
  <si>
    <t xml:space="preserve">Enter project information in: </t>
  </si>
  <si>
    <t>Start of Each New Week</t>
  </si>
  <si>
    <t>Enter status of day by:</t>
  </si>
  <si>
    <t>Review</t>
  </si>
  <si>
    <t>Comments:</t>
  </si>
  <si>
    <t>Site Occupancy Day Summary</t>
  </si>
  <si>
    <t>Inclement Weather Day Summary</t>
  </si>
  <si>
    <t>Contractor's Comments:</t>
  </si>
  <si>
    <t>Project Data:</t>
  </si>
  <si>
    <t>This Week:</t>
  </si>
  <si>
    <t>Brought Forward:</t>
  </si>
  <si>
    <t>Total to Date:</t>
  </si>
  <si>
    <t>Total Lanes Bid:</t>
  </si>
  <si>
    <t>Penalty Assessment:</t>
  </si>
  <si>
    <t>Total Days Bid:</t>
  </si>
  <si>
    <t>Additional Lanes Approved:</t>
  </si>
  <si>
    <t>Additional Days Approved:</t>
  </si>
  <si>
    <t>Unit Price:</t>
  </si>
  <si>
    <t xml:space="preserve">The spreadsheet tracks the SO Days, the 8 day off cycle and the 30 day cycle each day, as well as the penalty </t>
  </si>
  <si>
    <t>Hwy #:CS or Bridge File:</t>
  </si>
  <si>
    <t>Commencement of New Project</t>
  </si>
  <si>
    <t>Change to Contract</t>
  </si>
  <si>
    <t xml:space="preserve">Enter additional project information in: </t>
  </si>
  <si>
    <t>Enter weather conditions appropriately for each day</t>
  </si>
  <si>
    <t>Enter: Project Total Number of Site Occupancy Days Bid</t>
  </si>
  <si>
    <t>Enter: Additional Number of Site Occupancy Days Approved</t>
  </si>
  <si>
    <t>Enter: Unit Price from Unit Price Schedule</t>
  </si>
  <si>
    <t>Sunny</t>
  </si>
  <si>
    <t>Overcast</t>
  </si>
  <si>
    <t>Placing rebar centre pier</t>
  </si>
  <si>
    <t>Raining</t>
  </si>
  <si>
    <t>BF 99999</t>
  </si>
  <si>
    <t>Appendix A.07</t>
  </si>
  <si>
    <t>Consultant:</t>
  </si>
  <si>
    <t>right click new spreadsheet tab</t>
  </si>
  <si>
    <t>Print off and provide to contractor for comments and signing</t>
  </si>
  <si>
    <t>A Sample spreadsheet is provided for reference but can be deleted when not needed.</t>
  </si>
  <si>
    <t>Site Occupancy Days Tracking</t>
  </si>
  <si>
    <t>Site Occupancy Days (Total Days Bid): - into Cell R7</t>
  </si>
  <si>
    <t>Site Occupancy Days (Unit Price): - into Cell R9</t>
  </si>
  <si>
    <t>Project: - into Cell C27</t>
  </si>
  <si>
    <t>Contractor: - into Cell C28</t>
  </si>
  <si>
    <t>Contract Number: - into Cell M28</t>
  </si>
  <si>
    <t>Consultant/Inspector - into Cell L29</t>
  </si>
  <si>
    <t>Additional Site Occupancy Days Approved (Total Additional Days): - into Cell R8</t>
  </si>
  <si>
    <t>Revise Inspector name appropriately: - into Cell L29</t>
  </si>
  <si>
    <t>Enter the last Weekly Report number - into Cell H3</t>
  </si>
  <si>
    <t>Enter the four Site Occupancy values from the last Week Report spreadsheet - into Cell H7 to H13</t>
  </si>
  <si>
    <t>Enter Week Ending date - into Cell C29</t>
  </si>
  <si>
    <t>Weekly Data:</t>
  </si>
  <si>
    <t>Yes/No for a Site Occupancy Day - into Cells G33, G39, G45, G51, G57, G63 and G69</t>
  </si>
  <si>
    <t>Yes/No for Scheduled Day Off - into Cells G34, G40, G46, G52, G58, G64 and G70</t>
  </si>
  <si>
    <t>Yes/No for Inclement Weather Day - into Cells G35, G41, G47, G53, G59, G65 and G71</t>
  </si>
  <si>
    <t>be noted in the Daily Progress and Comments section of the report.</t>
  </si>
  <si>
    <t>Enter: Day Number in 30 Day Cycle Brought Forward (as of last report)</t>
  </si>
  <si>
    <t>Enter: Number of Inclement Days Brought Forward (as of last report)</t>
  </si>
  <si>
    <t>XYZ Construction</t>
  </si>
  <si>
    <t>Hwy 999 over Big River</t>
  </si>
  <si>
    <t>Only the cells needing information are unlocked - highlighted in yellow - all others are locked.</t>
  </si>
  <si>
    <t>associated with SO.  It automatically tracks the 8 and 30 day cycles and gives warnings when errors are made</t>
  </si>
  <si>
    <t>in the inputs of SO/Days Off/Inclement Weather.  It also tracks and gives warnings with respect to days off,</t>
  </si>
  <si>
    <t xml:space="preserve">including, Phase Breaks and Winter Shutdown based upon the inputs to SO/Days Off/Inclement Weather. </t>
  </si>
  <si>
    <t>Lane Closure (Total Lanes Bid): - into Cell R17</t>
  </si>
  <si>
    <t>Lane Closure (Unit Price): - into Cell R19</t>
  </si>
  <si>
    <t>Additional Lane Closures Approved (Total Additional Lanes): - into Cell R18</t>
  </si>
  <si>
    <t>Enter the Lane Closure tracking information - into Cell H17 and H19</t>
  </si>
  <si>
    <t>Enter daily progress and comments appropriately including number of Lane Closures for each day.</t>
  </si>
  <si>
    <t>Lane Closures are tracked in the Weekly Data input area (H17 and H19).  The number of Closures each day can</t>
  </si>
  <si>
    <t>Lane Closure Tracking</t>
  </si>
  <si>
    <t>Lane Closure</t>
  </si>
  <si>
    <t>Lane Closures</t>
  </si>
  <si>
    <t>Enter: Number of Lane Closures Brought Forward (as of last report)</t>
  </si>
  <si>
    <t>Enter: Project Total Number of Lane Closures Bid</t>
  </si>
  <si>
    <t>Enter: Additional Number of Lane Closures Approved</t>
  </si>
  <si>
    <t>Enter: Number of Lane Closures This Week</t>
  </si>
  <si>
    <t>Site Occupancy and Lane Closure Weekly</t>
  </si>
  <si>
    <t>Lane Closures this day: 1</t>
  </si>
  <si>
    <t>Lane Closures this day: 2</t>
  </si>
  <si>
    <t>Lane Closure Summary</t>
  </si>
  <si>
    <t xml:space="preserve">If additional comment space is needed, row height can be adjusted to provide more space. </t>
  </si>
  <si>
    <t>Highway Number: Control Section or Bridge File: - into Cell M27</t>
  </si>
  <si>
    <t>ABC Consulting / John Doe</t>
  </si>
  <si>
    <t>High +10°C</t>
  </si>
  <si>
    <t>Low -1°C</t>
  </si>
  <si>
    <t>High +15°C</t>
  </si>
  <si>
    <t>Crew: 8</t>
  </si>
  <si>
    <t>High +9°C</t>
  </si>
  <si>
    <t>Low +1°C</t>
  </si>
  <si>
    <t>Site shutdown at 10:00 due to rain</t>
  </si>
  <si>
    <t>High +1°C</t>
  </si>
  <si>
    <t>Low -10°C</t>
  </si>
  <si>
    <t>Closed right lane for rebar delivery</t>
  </si>
  <si>
    <t>Forming and placing rebar at centre pier</t>
  </si>
  <si>
    <t>Closed right lane for formwork installation</t>
  </si>
  <si>
    <t>Placed abutment 1 grade beam concrete</t>
  </si>
  <si>
    <t>Heating and hoarding of grade beam</t>
  </si>
  <si>
    <t>Wind 15 km/h SE</t>
  </si>
  <si>
    <t>High -5°C</t>
  </si>
  <si>
    <t>Low -15°C</t>
  </si>
  <si>
    <t>High -13°C</t>
  </si>
  <si>
    <t>Low -22°C</t>
  </si>
  <si>
    <t>Crew: 6</t>
  </si>
  <si>
    <t>Project shutdown for winter</t>
  </si>
  <si>
    <t>Labour Data:</t>
  </si>
  <si>
    <t>Labour Data Summary - Consultant</t>
  </si>
  <si>
    <t>Labour Data Summary - Contractor</t>
  </si>
  <si>
    <t>Brought Forward</t>
  </si>
  <si>
    <t>* NEW</t>
  </si>
  <si>
    <t>Example: 5 staff per day times 6 days this week = 30 staff days per week</t>
  </si>
  <si>
    <t>Total Number of Staff Days</t>
  </si>
  <si>
    <t>Enter: Total Number of staff days on this Contract this week</t>
  </si>
  <si>
    <t>Example: 10 staff per day times 6 days this week = 60 staff days per week</t>
  </si>
  <si>
    <t>This includes office, aggregate and on-site field staff</t>
  </si>
  <si>
    <t>This includes office, aggregate, on-site field staff</t>
  </si>
  <si>
    <t>Enter weekly Labour Data as appropriate - into cells AE6, AE11, AF6, AF11</t>
  </si>
  <si>
    <t>Revised 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</si>
</sst>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164" formatCode="_-&quot;$&quot;* #,##0.00_-;\-&quot;$&quot;* #,##0.00_-;_-&quot;$&quot;* &quot;-&quot;??_-;_-@_-"/>
    <numFmt numFmtId="165" formatCode="mmmm\ dd\,\ yyyy\,\ dddd"/>
    <numFmt numFmtId="166" formatCode="[$-409]mmmm\ d\,\ yyyy;@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8"/>
      <name val="Calibri"/>
      <family val="2"/>
    </font>
    <font>
      <sz val="12"/>
      <color indexed="81"/>
      <name val="Tahoma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0625">
        <fgColor rgb="FFFFFF00"/>
      </patternFill>
    </fill>
    <fill>
      <patternFill patternType="gray0625">
        <fgColor rgb="FFFFFF00"/>
        <bgColor theme="0"/>
      </patternFill>
    </fill>
    <fill>
      <patternFill patternType="gray0625">
        <fgColor rgb="FFFFFF00"/>
        <bgColor auto="1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16" xfId="0" applyFont="1" applyBorder="1"/>
    <xf numFmtId="0" fontId="5" fillId="0" borderId="19" xfId="0" applyFont="1" applyBorder="1"/>
    <xf numFmtId="0" fontId="5" fillId="0" borderId="3" xfId="0" applyFont="1" applyBorder="1"/>
    <xf numFmtId="0" fontId="5" fillId="0" borderId="20" xfId="0" applyFont="1" applyBorder="1"/>
    <xf numFmtId="0" fontId="5" fillId="0" borderId="21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 applyFill="1" applyBorder="1"/>
    <xf numFmtId="0" fontId="5" fillId="0" borderId="15" xfId="0" applyFont="1" applyBorder="1"/>
    <xf numFmtId="0" fontId="5" fillId="0" borderId="34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29" xfId="0" applyFont="1" applyFill="1" applyBorder="1"/>
    <xf numFmtId="0" fontId="5" fillId="0" borderId="33" xfId="0" applyFont="1" applyBorder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32" xfId="0" applyFont="1" applyBorder="1"/>
    <xf numFmtId="0" fontId="5" fillId="0" borderId="18" xfId="0" applyFont="1" applyBorder="1"/>
    <xf numFmtId="0" fontId="0" fillId="0" borderId="1" xfId="0" applyBorder="1" applyProtection="1"/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0" xfId="0" applyFill="1"/>
    <xf numFmtId="0" fontId="0" fillId="0" borderId="17" xfId="0" applyFill="1" applyBorder="1" applyAlignment="1">
      <alignment vertical="center"/>
    </xf>
    <xf numFmtId="0" fontId="5" fillId="0" borderId="20" xfId="0" applyFont="1" applyFill="1" applyBorder="1"/>
    <xf numFmtId="0" fontId="5" fillId="0" borderId="21" xfId="0" applyFont="1" applyFill="1" applyBorder="1"/>
    <xf numFmtId="0" fontId="0" fillId="0" borderId="0" xfId="0" applyAlignment="1">
      <alignment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42" fontId="5" fillId="4" borderId="28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10" fillId="0" borderId="0" xfId="0" applyFont="1"/>
    <xf numFmtId="0" fontId="11" fillId="0" borderId="0" xfId="0" applyFont="1" applyBorder="1"/>
    <xf numFmtId="0" fontId="5" fillId="0" borderId="39" xfId="0" applyFont="1" applyBorder="1"/>
    <xf numFmtId="0" fontId="5" fillId="0" borderId="17" xfId="0" applyFont="1" applyBorder="1"/>
    <xf numFmtId="42" fontId="9" fillId="0" borderId="36" xfId="1" applyNumberFormat="1" applyFont="1" applyFill="1" applyBorder="1" applyAlignment="1">
      <alignment vertical="center"/>
    </xf>
    <xf numFmtId="0" fontId="5" fillId="0" borderId="39" xfId="0" applyFont="1" applyFill="1" applyBorder="1"/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" xfId="0" applyFont="1" applyFill="1" applyBorder="1"/>
    <xf numFmtId="0" fontId="5" fillId="0" borderId="4" xfId="0" applyFont="1" applyBorder="1" applyAlignment="1"/>
    <xf numFmtId="0" fontId="5" fillId="0" borderId="20" xfId="0" applyFont="1" applyBorder="1" applyAlignment="1"/>
    <xf numFmtId="1" fontId="5" fillId="0" borderId="38" xfId="0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/>
    <xf numFmtId="0" fontId="5" fillId="0" borderId="17" xfId="0" applyFont="1" applyFill="1" applyBorder="1"/>
    <xf numFmtId="0" fontId="5" fillId="4" borderId="38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/>
    <xf numFmtId="0" fontId="5" fillId="0" borderId="0" xfId="0" applyFont="1" applyFill="1"/>
    <xf numFmtId="1" fontId="5" fillId="0" borderId="38" xfId="0" applyNumberFormat="1" applyFont="1" applyBorder="1" applyAlignment="1">
      <alignment horizontal="center"/>
    </xf>
    <xf numFmtId="0" fontId="5" fillId="0" borderId="0" xfId="0" applyFont="1" applyBorder="1" applyAlignment="1"/>
    <xf numFmtId="0" fontId="0" fillId="0" borderId="8" xfId="0" applyBorder="1"/>
    <xf numFmtId="1" fontId="5" fillId="0" borderId="31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42" fontId="9" fillId="0" borderId="3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5" fillId="0" borderId="0" xfId="0" applyFont="1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0" fillId="0" borderId="6" xfId="0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/>
    <xf numFmtId="0" fontId="5" fillId="0" borderId="1" xfId="0" applyFont="1" applyFill="1" applyBorder="1"/>
    <xf numFmtId="0" fontId="17" fillId="0" borderId="0" xfId="0" applyFont="1"/>
    <xf numFmtId="0" fontId="5" fillId="0" borderId="1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15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49" fontId="0" fillId="2" borderId="20" xfId="0" applyNumberForma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 applyProtection="1">
      <alignment vertical="center"/>
      <protection locked="0"/>
    </xf>
    <xf numFmtId="0" fontId="20" fillId="0" borderId="3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0" fillId="2" borderId="3" xfId="0" applyFont="1" applyFill="1" applyBorder="1" applyAlignment="1" applyProtection="1">
      <alignment vertical="center"/>
      <protection locked="0"/>
    </xf>
    <xf numFmtId="0" fontId="20" fillId="2" borderId="13" xfId="0" applyFont="1" applyFill="1" applyBorder="1" applyAlignment="1" applyProtection="1">
      <alignment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43" xfId="0" applyBorder="1"/>
    <xf numFmtId="0" fontId="0" fillId="0" borderId="10" xfId="0" applyBorder="1"/>
    <xf numFmtId="0" fontId="5" fillId="0" borderId="6" xfId="0" applyFont="1" applyBorder="1"/>
    <xf numFmtId="0" fontId="8" fillId="0" borderId="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0" borderId="0" xfId="0" applyProtection="1"/>
    <xf numFmtId="0" fontId="13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2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/>
    <xf numFmtId="0" fontId="5" fillId="4" borderId="46" xfId="0" applyFont="1" applyFill="1" applyBorder="1" applyAlignment="1" applyProtection="1">
      <alignment horizontal="center" vertical="center"/>
      <protection locked="0"/>
    </xf>
    <xf numFmtId="0" fontId="8" fillId="0" borderId="43" xfId="0" applyFont="1" applyBorder="1" applyAlignment="1">
      <alignment horizontal="center"/>
    </xf>
    <xf numFmtId="0" fontId="8" fillId="0" borderId="43" xfId="0" applyFont="1" applyBorder="1"/>
    <xf numFmtId="0" fontId="8" fillId="0" borderId="30" xfId="0" applyFont="1" applyBorder="1" applyAlignment="1">
      <alignment horizontal="center"/>
    </xf>
    <xf numFmtId="0" fontId="19" fillId="0" borderId="0" xfId="0" applyFont="1"/>
    <xf numFmtId="0" fontId="8" fillId="0" borderId="0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44" xfId="0" applyFill="1" applyBorder="1" applyAlignment="1">
      <alignment horizontal="center" vertical="center" shrinkToFit="1"/>
    </xf>
    <xf numFmtId="165" fontId="6" fillId="0" borderId="45" xfId="0" applyNumberFormat="1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65" fontId="6" fillId="0" borderId="45" xfId="0" applyNumberFormat="1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left" vertical="center"/>
    </xf>
    <xf numFmtId="165" fontId="6" fillId="0" borderId="30" xfId="0" applyNumberFormat="1" applyFont="1" applyFill="1" applyBorder="1" applyAlignment="1">
      <alignment horizontal="left" vertical="center"/>
    </xf>
    <xf numFmtId="0" fontId="20" fillId="3" borderId="17" xfId="0" applyFont="1" applyFill="1" applyBorder="1" applyAlignment="1" applyProtection="1">
      <alignment horizontal="left" vertical="top" wrapText="1"/>
      <protection locked="0"/>
    </xf>
    <xf numFmtId="0" fontId="20" fillId="3" borderId="0" xfId="0" applyFont="1" applyFill="1" applyBorder="1" applyAlignment="1" applyProtection="1">
      <alignment horizontal="left" vertical="top" wrapText="1"/>
      <protection locked="0"/>
    </xf>
    <xf numFmtId="0" fontId="20" fillId="3" borderId="12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2" borderId="31" xfId="1" applyNumberFormat="1" applyFont="1" applyFill="1" applyBorder="1" applyAlignment="1" applyProtection="1">
      <alignment horizontal="center" vertical="center"/>
      <protection locked="0"/>
    </xf>
    <xf numFmtId="0" fontId="5" fillId="2" borderId="28" xfId="1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5" fillId="0" borderId="33" xfId="0" applyFont="1" applyFill="1" applyBorder="1" applyAlignment="1">
      <alignment vertical="center"/>
    </xf>
    <xf numFmtId="166" fontId="0" fillId="2" borderId="8" xfId="0" applyNumberFormat="1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41" xfId="0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/>
    </xf>
    <xf numFmtId="165" fontId="6" fillId="0" borderId="20" xfId="0" applyNumberFormat="1" applyFont="1" applyBorder="1" applyAlignment="1">
      <alignment horizontal="left" vertical="center"/>
    </xf>
    <xf numFmtId="0" fontId="20" fillId="3" borderId="15" xfId="0" applyFont="1" applyFill="1" applyBorder="1" applyAlignment="1" applyProtection="1">
      <alignment horizontal="left" vertical="top" wrapText="1"/>
      <protection locked="0"/>
    </xf>
    <xf numFmtId="0" fontId="20" fillId="3" borderId="16" xfId="0" applyFont="1" applyFill="1" applyBorder="1" applyAlignment="1" applyProtection="1">
      <alignment horizontal="left" vertical="top" wrapText="1"/>
      <protection locked="0"/>
    </xf>
    <xf numFmtId="0" fontId="20" fillId="3" borderId="42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0" fillId="0" borderId="17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82"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24</xdr:row>
      <xdr:rowOff>28576</xdr:rowOff>
    </xdr:from>
    <xdr:to>
      <xdr:col>4</xdr:col>
      <xdr:colOff>119487</xdr:colOff>
      <xdr:row>24</xdr:row>
      <xdr:rowOff>247650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857626"/>
          <a:ext cx="1414887" cy="219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24</xdr:row>
      <xdr:rowOff>28576</xdr:rowOff>
    </xdr:from>
    <xdr:to>
      <xdr:col>4</xdr:col>
      <xdr:colOff>119487</xdr:colOff>
      <xdr:row>24</xdr:row>
      <xdr:rowOff>247650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752851"/>
          <a:ext cx="1414887" cy="219074"/>
        </a:xfrm>
        <a:prstGeom prst="rect">
          <a:avLst/>
        </a:prstGeom>
      </xdr:spPr>
    </xdr:pic>
    <xdr:clientData/>
  </xdr:twoCellAnchor>
  <xdr:twoCellAnchor>
    <xdr:from>
      <xdr:col>0</xdr:col>
      <xdr:colOff>49771</xdr:colOff>
      <xdr:row>46</xdr:row>
      <xdr:rowOff>123825</xdr:rowOff>
    </xdr:from>
    <xdr:to>
      <xdr:col>15</xdr:col>
      <xdr:colOff>11671</xdr:colOff>
      <xdr:row>60</xdr:row>
      <xdr:rowOff>66040</xdr:rowOff>
    </xdr:to>
    <xdr:sp macro="" textlink="">
      <xdr:nvSpPr>
        <xdr:cNvPr id="3" name="Rectangle 2"/>
        <xdr:cNvSpPr/>
      </xdr:nvSpPr>
      <xdr:spPr>
        <a:xfrm rot="19715783">
          <a:off x="49771" y="7562850"/>
          <a:ext cx="6772275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</a:rPr>
            <a:t>SAMPLE</a:t>
          </a:r>
          <a:endParaRPr lang="en-CA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zoomScaleNormal="100" workbookViewId="0">
      <selection activeCell="M12" sqref="M12"/>
    </sheetView>
  </sheetViews>
  <sheetFormatPr defaultRowHeight="15" x14ac:dyDescent="0.25"/>
  <cols>
    <col min="12" max="12" width="4.42578125" customWidth="1"/>
  </cols>
  <sheetData>
    <row r="1" spans="1:7" ht="26.25" x14ac:dyDescent="0.4">
      <c r="A1" s="67" t="s">
        <v>41</v>
      </c>
    </row>
    <row r="2" spans="1:7" x14ac:dyDescent="0.25">
      <c r="G2" s="60"/>
    </row>
    <row r="3" spans="1:7" x14ac:dyDescent="0.25">
      <c r="B3" s="68" t="s">
        <v>71</v>
      </c>
      <c r="G3" s="60"/>
    </row>
    <row r="4" spans="1:7" x14ac:dyDescent="0.25">
      <c r="B4" t="s">
        <v>51</v>
      </c>
    </row>
    <row r="5" spans="1:7" x14ac:dyDescent="0.25">
      <c r="C5" t="s">
        <v>89</v>
      </c>
      <c r="G5" s="60"/>
    </row>
    <row r="6" spans="1:7" x14ac:dyDescent="0.25">
      <c r="C6" t="s">
        <v>90</v>
      </c>
    </row>
    <row r="7" spans="1:7" x14ac:dyDescent="0.25">
      <c r="C7" t="s">
        <v>113</v>
      </c>
    </row>
    <row r="8" spans="1:7" x14ac:dyDescent="0.25">
      <c r="C8" t="s">
        <v>114</v>
      </c>
    </row>
    <row r="9" spans="1:7" x14ac:dyDescent="0.25">
      <c r="C9" t="s">
        <v>91</v>
      </c>
      <c r="G9" s="60"/>
    </row>
    <row r="10" spans="1:7" x14ac:dyDescent="0.25">
      <c r="C10" t="s">
        <v>131</v>
      </c>
      <c r="G10" s="60"/>
    </row>
    <row r="11" spans="1:7" x14ac:dyDescent="0.25">
      <c r="C11" t="s">
        <v>92</v>
      </c>
      <c r="G11" s="60"/>
    </row>
    <row r="12" spans="1:7" x14ac:dyDescent="0.25">
      <c r="C12" t="s">
        <v>93</v>
      </c>
      <c r="G12" s="60"/>
    </row>
    <row r="13" spans="1:7" x14ac:dyDescent="0.25">
      <c r="C13" t="s">
        <v>94</v>
      </c>
      <c r="G13" s="60"/>
    </row>
    <row r="14" spans="1:7" x14ac:dyDescent="0.25">
      <c r="G14" s="60"/>
    </row>
    <row r="15" spans="1:7" x14ac:dyDescent="0.25">
      <c r="B15" s="68" t="s">
        <v>72</v>
      </c>
      <c r="G15" s="60"/>
    </row>
    <row r="16" spans="1:7" x14ac:dyDescent="0.25">
      <c r="B16" t="s">
        <v>73</v>
      </c>
      <c r="G16" s="60"/>
    </row>
    <row r="17" spans="2:7" ht="14.45" x14ac:dyDescent="0.3">
      <c r="C17" t="s">
        <v>95</v>
      </c>
      <c r="G17" s="60"/>
    </row>
    <row r="18" spans="2:7" ht="14.45" x14ac:dyDescent="0.3">
      <c r="C18" t="s">
        <v>115</v>
      </c>
      <c r="G18" s="60"/>
    </row>
    <row r="19" spans="2:7" ht="14.45" x14ac:dyDescent="0.3">
      <c r="C19" t="s">
        <v>96</v>
      </c>
      <c r="G19" s="60"/>
    </row>
    <row r="20" spans="2:7" ht="14.45" x14ac:dyDescent="0.3">
      <c r="G20" s="60"/>
    </row>
    <row r="21" spans="2:7" ht="14.45" x14ac:dyDescent="0.3">
      <c r="B21" s="68" t="s">
        <v>52</v>
      </c>
      <c r="G21" s="60"/>
    </row>
    <row r="22" spans="2:7" ht="14.45" x14ac:dyDescent="0.3">
      <c r="B22" t="s">
        <v>43</v>
      </c>
      <c r="G22" s="60"/>
    </row>
    <row r="23" spans="2:7" ht="14.45" x14ac:dyDescent="0.3">
      <c r="C23" t="s">
        <v>48</v>
      </c>
      <c r="G23" s="60"/>
    </row>
    <row r="24" spans="2:7" ht="14.45" x14ac:dyDescent="0.3">
      <c r="C24" t="s">
        <v>42</v>
      </c>
      <c r="G24" s="60"/>
    </row>
    <row r="25" spans="2:7" ht="14.45" x14ac:dyDescent="0.3">
      <c r="C25" t="s">
        <v>45</v>
      </c>
    </row>
    <row r="26" spans="2:7" ht="14.45" x14ac:dyDescent="0.3">
      <c r="C26" t="s">
        <v>44</v>
      </c>
    </row>
    <row r="27" spans="2:7" ht="14.45" x14ac:dyDescent="0.3">
      <c r="C27" t="s">
        <v>46</v>
      </c>
    </row>
    <row r="28" spans="2:7" ht="14.45" x14ac:dyDescent="0.3">
      <c r="B28" t="s">
        <v>47</v>
      </c>
    </row>
    <row r="29" spans="2:7" ht="14.45" x14ac:dyDescent="0.3">
      <c r="C29" t="s">
        <v>85</v>
      </c>
    </row>
    <row r="30" spans="2:7" ht="14.45" x14ac:dyDescent="0.3">
      <c r="C30" t="s">
        <v>49</v>
      </c>
    </row>
    <row r="31" spans="2:7" ht="14.45" x14ac:dyDescent="0.3">
      <c r="C31" t="s">
        <v>50</v>
      </c>
    </row>
    <row r="32" spans="2:7" ht="14.45" x14ac:dyDescent="0.3">
      <c r="B32" t="s">
        <v>97</v>
      </c>
    </row>
    <row r="33" spans="1:3" ht="14.45" x14ac:dyDescent="0.3">
      <c r="B33" t="s">
        <v>98</v>
      </c>
    </row>
    <row r="34" spans="1:3" ht="14.45" x14ac:dyDescent="0.3">
      <c r="B34" t="s">
        <v>116</v>
      </c>
    </row>
    <row r="35" spans="1:3" ht="14.45" x14ac:dyDescent="0.3">
      <c r="B35" t="s">
        <v>99</v>
      </c>
    </row>
    <row r="36" spans="1:3" ht="14.45" x14ac:dyDescent="0.3">
      <c r="B36" t="s">
        <v>53</v>
      </c>
    </row>
    <row r="37" spans="1:3" ht="14.45" x14ac:dyDescent="0.3">
      <c r="C37" t="s">
        <v>101</v>
      </c>
    </row>
    <row r="38" spans="1:3" ht="14.45" x14ac:dyDescent="0.3">
      <c r="C38" t="s">
        <v>102</v>
      </c>
    </row>
    <row r="39" spans="1:3" ht="14.45" x14ac:dyDescent="0.3">
      <c r="C39" t="s">
        <v>103</v>
      </c>
    </row>
    <row r="40" spans="1:3" ht="14.45" x14ac:dyDescent="0.3">
      <c r="B40" t="s">
        <v>74</v>
      </c>
    </row>
    <row r="41" spans="1:3" x14ac:dyDescent="0.25">
      <c r="B41" t="s">
        <v>117</v>
      </c>
    </row>
    <row r="42" spans="1:3" x14ac:dyDescent="0.25">
      <c r="A42" s="166" t="s">
        <v>158</v>
      </c>
      <c r="B42" s="166" t="s">
        <v>165</v>
      </c>
    </row>
    <row r="43" spans="1:3" x14ac:dyDescent="0.25">
      <c r="B43" t="s">
        <v>54</v>
      </c>
    </row>
    <row r="44" spans="1:3" x14ac:dyDescent="0.25">
      <c r="B44" t="s">
        <v>86</v>
      </c>
    </row>
    <row r="46" spans="1:3" ht="26.25" x14ac:dyDescent="0.4">
      <c r="A46" s="67" t="s">
        <v>55</v>
      </c>
    </row>
    <row r="47" spans="1:3" x14ac:dyDescent="0.25">
      <c r="B47" s="60" t="s">
        <v>109</v>
      </c>
    </row>
    <row r="48" spans="1:3" ht="8.1" customHeight="1" x14ac:dyDescent="0.25">
      <c r="B48" s="60"/>
    </row>
    <row r="49" spans="2:2" x14ac:dyDescent="0.25">
      <c r="B49" s="60" t="s">
        <v>69</v>
      </c>
    </row>
    <row r="50" spans="2:2" x14ac:dyDescent="0.25">
      <c r="B50" t="s">
        <v>110</v>
      </c>
    </row>
    <row r="51" spans="2:2" x14ac:dyDescent="0.25">
      <c r="B51" t="s">
        <v>111</v>
      </c>
    </row>
    <row r="52" spans="2:2" x14ac:dyDescent="0.25">
      <c r="B52" t="s">
        <v>112</v>
      </c>
    </row>
    <row r="53" spans="2:2" ht="8.1" customHeight="1" x14ac:dyDescent="0.25"/>
    <row r="54" spans="2:2" x14ac:dyDescent="0.25">
      <c r="B54" t="s">
        <v>118</v>
      </c>
    </row>
    <row r="55" spans="2:2" x14ac:dyDescent="0.25">
      <c r="B55" t="s">
        <v>104</v>
      </c>
    </row>
    <row r="56" spans="2:2" ht="8.1" customHeight="1" x14ac:dyDescent="0.25"/>
    <row r="57" spans="2:2" x14ac:dyDescent="0.25">
      <c r="B57" s="60" t="s">
        <v>130</v>
      </c>
    </row>
    <row r="58" spans="2:2" ht="8.1" customHeight="1" x14ac:dyDescent="0.25"/>
    <row r="59" spans="2:2" x14ac:dyDescent="0.25">
      <c r="B59" t="s">
        <v>87</v>
      </c>
    </row>
  </sheetData>
  <sheetProtection selectLockedCells="1" selectUnlockedCells="1"/>
  <pageMargins left="0.45" right="0.45" top="0.25" bottom="0.2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O94"/>
  <sheetViews>
    <sheetView showGridLines="0" zoomScaleNormal="100" zoomScaleSheetLayoutView="100" workbookViewId="0">
      <selection activeCell="R37" sqref="R37"/>
    </sheetView>
  </sheetViews>
  <sheetFormatPr defaultRowHeight="15" x14ac:dyDescent="0.25"/>
  <cols>
    <col min="1" max="1" width="3.7109375" customWidth="1"/>
    <col min="2" max="2" width="14.42578125" customWidth="1"/>
    <col min="3" max="3" width="3.7109375" customWidth="1"/>
    <col min="4" max="4" width="1.7109375" customWidth="1"/>
    <col min="5" max="5" width="3.7109375" customWidth="1"/>
    <col min="6" max="6" width="1.7109375" customWidth="1"/>
    <col min="7" max="7" width="3.7109375" customWidth="1"/>
    <col min="8" max="8" width="9.140625" customWidth="1"/>
    <col min="10" max="10" width="3.7109375" customWidth="1"/>
    <col min="11" max="11" width="12.7109375" customWidth="1"/>
    <col min="14" max="14" width="3.7109375" customWidth="1"/>
    <col min="15" max="15" width="12.7109375" customWidth="1"/>
    <col min="17" max="17" width="13.28515625" style="37" customWidth="1"/>
    <col min="18" max="18" width="10" style="10" customWidth="1"/>
    <col min="19" max="19" width="11" style="10" customWidth="1"/>
    <col min="20" max="20" width="9.140625" style="34" hidden="1" customWidth="1"/>
    <col min="21" max="22" width="9.140625" style="1" hidden="1" customWidth="1"/>
    <col min="23" max="23" width="9.140625" hidden="1" customWidth="1"/>
    <col min="30" max="30" width="17.28515625" customWidth="1"/>
    <col min="31" max="37" width="12.7109375" customWidth="1"/>
    <col min="38" max="38" width="14.5703125" customWidth="1"/>
  </cols>
  <sheetData>
    <row r="1" spans="2:35" ht="21" x14ac:dyDescent="0.4">
      <c r="B1" s="106" t="s">
        <v>100</v>
      </c>
      <c r="P1" s="106" t="s">
        <v>59</v>
      </c>
      <c r="AC1" s="106" t="s">
        <v>154</v>
      </c>
      <c r="AD1" s="37"/>
      <c r="AE1" s="10"/>
      <c r="AF1" s="10"/>
      <c r="AG1" s="34"/>
      <c r="AH1" s="1"/>
      <c r="AI1" s="1"/>
    </row>
    <row r="2" spans="2:35" ht="14.45" x14ac:dyDescent="0.3">
      <c r="B2" s="83"/>
      <c r="AD2" s="37"/>
      <c r="AE2" s="10"/>
      <c r="AF2" s="10"/>
      <c r="AG2" s="34"/>
      <c r="AH2" s="1"/>
      <c r="AI2" s="1"/>
    </row>
    <row r="3" spans="2:35" ht="12" customHeight="1" x14ac:dyDescent="0.25">
      <c r="B3" s="27" t="s">
        <v>31</v>
      </c>
      <c r="C3" s="19"/>
      <c r="D3" s="19"/>
      <c r="E3" s="19"/>
      <c r="F3" s="19"/>
      <c r="G3" s="28"/>
      <c r="H3" s="198"/>
      <c r="I3" s="196" t="s">
        <v>32</v>
      </c>
      <c r="J3" s="197"/>
      <c r="K3" s="197"/>
      <c r="L3" s="197"/>
      <c r="M3" s="197"/>
      <c r="N3" s="197"/>
      <c r="O3" s="197"/>
      <c r="P3" s="1"/>
      <c r="T3" s="17"/>
      <c r="U3" s="17"/>
      <c r="AC3" s="1"/>
      <c r="AD3" s="37"/>
      <c r="AE3" s="10"/>
      <c r="AF3" s="10"/>
      <c r="AG3" s="17"/>
      <c r="AH3" s="17"/>
      <c r="AI3" s="1"/>
    </row>
    <row r="4" spans="2:35" ht="12" customHeight="1" x14ac:dyDescent="0.25">
      <c r="B4" s="31" t="s">
        <v>18</v>
      </c>
      <c r="C4" s="18"/>
      <c r="D4" s="18"/>
      <c r="E4" s="18"/>
      <c r="F4" s="18"/>
      <c r="G4" s="30"/>
      <c r="H4" s="199"/>
      <c r="I4" s="196"/>
      <c r="J4" s="197"/>
      <c r="K4" s="197"/>
      <c r="L4" s="197"/>
      <c r="M4" s="197"/>
      <c r="N4" s="197"/>
      <c r="O4" s="197"/>
      <c r="P4" s="1"/>
      <c r="T4" s="17"/>
      <c r="U4" s="17"/>
      <c r="AC4" s="217" t="s">
        <v>155</v>
      </c>
      <c r="AD4" s="218"/>
      <c r="AE4" s="218"/>
      <c r="AF4" s="218"/>
      <c r="AG4" s="151"/>
      <c r="AH4" s="17"/>
      <c r="AI4" s="1"/>
    </row>
    <row r="5" spans="2:35" s="16" customFormat="1" ht="14.45" x14ac:dyDescent="0.3">
      <c r="T5" s="17"/>
      <c r="U5" s="17"/>
      <c r="AC5" s="152"/>
      <c r="AD5" s="153"/>
      <c r="AE5" s="154" t="s">
        <v>157</v>
      </c>
      <c r="AF5" s="154" t="s">
        <v>39</v>
      </c>
      <c r="AG5" s="155" t="s">
        <v>38</v>
      </c>
      <c r="AH5" s="17"/>
    </row>
    <row r="6" spans="2:35" s="16" customFormat="1" ht="14.45" x14ac:dyDescent="0.3">
      <c r="B6" s="83" t="s">
        <v>88</v>
      </c>
      <c r="P6" s="83" t="s">
        <v>9</v>
      </c>
      <c r="Q6" s="37"/>
      <c r="R6" s="10"/>
      <c r="S6" s="10"/>
      <c r="T6" s="17"/>
      <c r="U6" s="17"/>
      <c r="AC6" s="161" t="s">
        <v>160</v>
      </c>
      <c r="AD6" s="153"/>
      <c r="AE6" s="162"/>
      <c r="AF6" s="162"/>
      <c r="AG6" s="163">
        <f>AE6+AF6</f>
        <v>0</v>
      </c>
      <c r="AH6" s="92" t="s">
        <v>161</v>
      </c>
    </row>
    <row r="7" spans="2:35" s="16" customFormat="1" ht="12" x14ac:dyDescent="0.2">
      <c r="B7" s="27" t="s">
        <v>9</v>
      </c>
      <c r="C7" s="19"/>
      <c r="D7" s="19"/>
      <c r="E7" s="19"/>
      <c r="F7" s="19"/>
      <c r="G7" s="28"/>
      <c r="H7" s="198"/>
      <c r="I7" s="196" t="s">
        <v>27</v>
      </c>
      <c r="J7" s="197"/>
      <c r="K7" s="197"/>
      <c r="L7" s="197"/>
      <c r="M7" s="197"/>
      <c r="N7" s="197"/>
      <c r="O7" s="202"/>
      <c r="P7" s="79" t="s">
        <v>65</v>
      </c>
      <c r="Q7" s="19"/>
      <c r="R7" s="64"/>
      <c r="S7" s="92" t="s">
        <v>75</v>
      </c>
      <c r="T7" s="40"/>
      <c r="U7" s="17"/>
      <c r="V7" s="17"/>
      <c r="AC7" s="16" t="s">
        <v>159</v>
      </c>
      <c r="AH7" s="92" t="s">
        <v>163</v>
      </c>
    </row>
    <row r="8" spans="2:35" s="16" customFormat="1" ht="12" x14ac:dyDescent="0.2">
      <c r="B8" s="29" t="s">
        <v>16</v>
      </c>
      <c r="C8" s="18"/>
      <c r="D8" s="18"/>
      <c r="E8" s="18"/>
      <c r="F8" s="18"/>
      <c r="G8" s="30"/>
      <c r="H8" s="199"/>
      <c r="I8" s="196"/>
      <c r="J8" s="197"/>
      <c r="K8" s="197"/>
      <c r="L8" s="197"/>
      <c r="M8" s="197"/>
      <c r="N8" s="197"/>
      <c r="O8" s="202"/>
      <c r="P8" s="80" t="s">
        <v>67</v>
      </c>
      <c r="Q8" s="17"/>
      <c r="R8" s="81"/>
      <c r="S8" s="92" t="s">
        <v>76</v>
      </c>
      <c r="T8" s="40"/>
      <c r="U8" s="17"/>
      <c r="V8" s="17"/>
      <c r="AH8" s="92"/>
    </row>
    <row r="9" spans="2:35" s="16" customFormat="1" ht="12" x14ac:dyDescent="0.2">
      <c r="B9" s="27" t="s">
        <v>17</v>
      </c>
      <c r="C9" s="19"/>
      <c r="D9" s="19"/>
      <c r="E9" s="19"/>
      <c r="F9" s="19"/>
      <c r="G9" s="28"/>
      <c r="H9" s="198"/>
      <c r="I9" s="196" t="s">
        <v>105</v>
      </c>
      <c r="J9" s="197"/>
      <c r="K9" s="197"/>
      <c r="L9" s="197"/>
      <c r="M9" s="197"/>
      <c r="N9" s="197"/>
      <c r="O9" s="202"/>
      <c r="P9" s="29" t="s">
        <v>68</v>
      </c>
      <c r="Q9" s="18"/>
      <c r="R9" s="65"/>
      <c r="S9" s="92" t="s">
        <v>77</v>
      </c>
      <c r="T9" s="40"/>
      <c r="U9" s="17"/>
      <c r="V9" s="17"/>
      <c r="AC9" s="217" t="s">
        <v>156</v>
      </c>
      <c r="AD9" s="218"/>
      <c r="AE9" s="218"/>
      <c r="AF9" s="218"/>
      <c r="AG9" s="164"/>
      <c r="AH9" s="92"/>
    </row>
    <row r="10" spans="2:35" s="16" customFormat="1" x14ac:dyDescent="0.25">
      <c r="B10" s="29" t="s">
        <v>16</v>
      </c>
      <c r="C10" s="18"/>
      <c r="D10" s="18"/>
      <c r="E10" s="18"/>
      <c r="F10" s="18"/>
      <c r="G10" s="30"/>
      <c r="H10" s="199"/>
      <c r="I10" s="196"/>
      <c r="J10" s="197"/>
      <c r="K10" s="197"/>
      <c r="L10" s="197"/>
      <c r="M10" s="197"/>
      <c r="N10" s="197"/>
      <c r="O10" s="197"/>
      <c r="P10" s="19"/>
      <c r="T10" s="40"/>
      <c r="U10" s="17"/>
      <c r="V10" s="17"/>
      <c r="AC10" s="152"/>
      <c r="AD10" s="153"/>
      <c r="AE10" s="154" t="s">
        <v>157</v>
      </c>
      <c r="AF10" s="154" t="s">
        <v>39</v>
      </c>
      <c r="AG10" s="155" t="s">
        <v>38</v>
      </c>
      <c r="AH10" s="92"/>
    </row>
    <row r="11" spans="2:35" s="16" customFormat="1" ht="12" x14ac:dyDescent="0.2">
      <c r="B11" s="27" t="s">
        <v>29</v>
      </c>
      <c r="C11" s="19"/>
      <c r="D11" s="19"/>
      <c r="E11" s="19"/>
      <c r="F11" s="19"/>
      <c r="G11" s="28"/>
      <c r="H11" s="194"/>
      <c r="I11" s="196" t="s">
        <v>28</v>
      </c>
      <c r="J11" s="197"/>
      <c r="K11" s="197"/>
      <c r="L11" s="197"/>
      <c r="M11" s="197"/>
      <c r="N11" s="197"/>
      <c r="O11" s="197"/>
      <c r="P11" s="17"/>
      <c r="Q11" s="17"/>
      <c r="R11" s="96"/>
      <c r="S11" s="102"/>
      <c r="T11" s="40"/>
      <c r="U11" s="17"/>
      <c r="V11" s="17"/>
      <c r="AC11" s="31" t="s">
        <v>160</v>
      </c>
      <c r="AD11" s="18"/>
      <c r="AE11" s="144"/>
      <c r="AF11" s="162"/>
      <c r="AG11" s="165">
        <f>AE11+AF11</f>
        <v>0</v>
      </c>
      <c r="AH11" s="92" t="s">
        <v>161</v>
      </c>
    </row>
    <row r="12" spans="2:35" s="16" customFormat="1" ht="12" x14ac:dyDescent="0.2">
      <c r="B12" s="29" t="s">
        <v>16</v>
      </c>
      <c r="C12" s="17"/>
      <c r="D12" s="17"/>
      <c r="E12" s="17"/>
      <c r="F12" s="17"/>
      <c r="G12" s="32"/>
      <c r="H12" s="195"/>
      <c r="I12" s="196"/>
      <c r="J12" s="197"/>
      <c r="K12" s="197"/>
      <c r="L12" s="197"/>
      <c r="M12" s="197"/>
      <c r="N12" s="197"/>
      <c r="O12" s="197"/>
      <c r="P12" s="17"/>
      <c r="Q12" s="17"/>
      <c r="R12" s="26"/>
      <c r="S12" s="102"/>
      <c r="T12" s="40"/>
      <c r="U12" s="17"/>
      <c r="V12" s="17"/>
      <c r="AC12" s="16" t="s">
        <v>162</v>
      </c>
      <c r="AH12" s="92" t="s">
        <v>164</v>
      </c>
    </row>
    <row r="13" spans="2:35" s="16" customFormat="1" ht="12" x14ac:dyDescent="0.2">
      <c r="B13" s="27" t="s">
        <v>11</v>
      </c>
      <c r="C13" s="19"/>
      <c r="D13" s="19"/>
      <c r="E13" s="19"/>
      <c r="F13" s="19"/>
      <c r="G13" s="28"/>
      <c r="H13" s="198"/>
      <c r="I13" s="196" t="s">
        <v>106</v>
      </c>
      <c r="J13" s="197"/>
      <c r="K13" s="197"/>
      <c r="L13" s="197"/>
      <c r="M13" s="197"/>
      <c r="N13" s="197"/>
      <c r="O13" s="197"/>
      <c r="P13" s="17"/>
      <c r="Q13" s="17"/>
      <c r="R13" s="26"/>
      <c r="S13" s="102"/>
      <c r="T13" s="40"/>
      <c r="U13" s="17"/>
      <c r="V13" s="17"/>
    </row>
    <row r="14" spans="2:35" s="16" customFormat="1" x14ac:dyDescent="0.25">
      <c r="B14" s="29" t="s">
        <v>16</v>
      </c>
      <c r="C14" s="18"/>
      <c r="D14" s="18"/>
      <c r="E14" s="18"/>
      <c r="F14" s="18"/>
      <c r="G14" s="30"/>
      <c r="H14" s="199"/>
      <c r="I14" s="196"/>
      <c r="J14" s="197"/>
      <c r="K14" s="197"/>
      <c r="L14" s="197"/>
      <c r="M14" s="197"/>
      <c r="N14" s="197"/>
      <c r="O14" s="197"/>
      <c r="P14" s="17"/>
      <c r="Q14" s="17"/>
      <c r="R14" s="26"/>
      <c r="S14" s="102"/>
      <c r="T14" s="40"/>
      <c r="U14" s="17"/>
      <c r="V14" s="17"/>
      <c r="AG14"/>
    </row>
    <row r="15" spans="2:35" s="16" customFormat="1" ht="14.45" x14ac:dyDescent="0.3">
      <c r="B15" s="104"/>
      <c r="C15" s="104"/>
      <c r="D15" s="104"/>
      <c r="E15" s="104"/>
      <c r="F15" s="104"/>
      <c r="G15" s="104"/>
      <c r="H15" s="107"/>
      <c r="I15" s="101"/>
      <c r="J15" s="101"/>
      <c r="K15" s="101"/>
      <c r="L15" s="101"/>
      <c r="M15" s="101"/>
      <c r="N15" s="101"/>
      <c r="O15" s="101"/>
      <c r="P15" s="17"/>
      <c r="Q15" s="17"/>
      <c r="R15" s="26"/>
      <c r="S15" s="102"/>
      <c r="T15" s="40"/>
      <c r="U15" s="17"/>
      <c r="V15" s="17"/>
      <c r="AG15"/>
      <c r="AH15" s="92"/>
    </row>
    <row r="16" spans="2:35" s="16" customFormat="1" ht="14.45" x14ac:dyDescent="0.3">
      <c r="B16" s="82" t="s">
        <v>119</v>
      </c>
      <c r="C16" s="105"/>
      <c r="D16" s="105"/>
      <c r="E16" s="105"/>
      <c r="F16" s="105"/>
      <c r="G16" s="105"/>
      <c r="H16" s="108"/>
      <c r="I16" s="101"/>
      <c r="J16" s="101"/>
      <c r="K16" s="101"/>
      <c r="L16" s="101"/>
      <c r="M16" s="101"/>
      <c r="N16" s="101"/>
      <c r="O16" s="101"/>
      <c r="P16" s="82" t="s">
        <v>120</v>
      </c>
      <c r="Q16" s="17"/>
      <c r="R16" s="84"/>
      <c r="S16" s="102"/>
      <c r="T16" s="40"/>
      <c r="U16" s="17"/>
      <c r="V16" s="17"/>
      <c r="AG16"/>
      <c r="AH16" s="92"/>
    </row>
    <row r="17" spans="2:41" s="16" customFormat="1" x14ac:dyDescent="0.25">
      <c r="B17" s="27" t="s">
        <v>121</v>
      </c>
      <c r="C17" s="19"/>
      <c r="D17" s="19"/>
      <c r="E17" s="19"/>
      <c r="F17" s="19"/>
      <c r="G17" s="28"/>
      <c r="H17" s="198"/>
      <c r="I17" s="196" t="s">
        <v>122</v>
      </c>
      <c r="J17" s="197"/>
      <c r="K17" s="197"/>
      <c r="L17" s="197"/>
      <c r="M17" s="197"/>
      <c r="N17" s="197"/>
      <c r="O17" s="197"/>
      <c r="P17" s="79" t="s">
        <v>63</v>
      </c>
      <c r="Q17" s="19"/>
      <c r="R17" s="64"/>
      <c r="S17" s="92" t="s">
        <v>123</v>
      </c>
      <c r="T17" s="40"/>
      <c r="U17" s="17"/>
      <c r="V17" s="17"/>
      <c r="AG17"/>
      <c r="AH17" s="92"/>
    </row>
    <row r="18" spans="2:41" s="16" customFormat="1" x14ac:dyDescent="0.25">
      <c r="B18" s="29" t="s">
        <v>16</v>
      </c>
      <c r="C18" s="18"/>
      <c r="D18" s="18"/>
      <c r="E18" s="18"/>
      <c r="F18" s="18"/>
      <c r="G18" s="30"/>
      <c r="H18" s="199"/>
      <c r="I18" s="196"/>
      <c r="J18" s="197"/>
      <c r="K18" s="197"/>
      <c r="L18" s="197"/>
      <c r="M18" s="197"/>
      <c r="N18" s="197"/>
      <c r="O18" s="197"/>
      <c r="P18" s="80" t="s">
        <v>66</v>
      </c>
      <c r="Q18" s="40"/>
      <c r="R18" s="81"/>
      <c r="S18" s="92" t="s">
        <v>124</v>
      </c>
      <c r="T18" s="40"/>
      <c r="U18" s="17"/>
      <c r="V18" s="17"/>
      <c r="AD18"/>
      <c r="AE18"/>
      <c r="AF18"/>
      <c r="AG18"/>
      <c r="AH18" s="92"/>
    </row>
    <row r="19" spans="2:41" s="16" customFormat="1" x14ac:dyDescent="0.25">
      <c r="B19" s="27" t="s">
        <v>121</v>
      </c>
      <c r="C19" s="19"/>
      <c r="D19" s="19"/>
      <c r="E19" s="19"/>
      <c r="F19" s="19"/>
      <c r="G19" s="28"/>
      <c r="H19" s="198"/>
      <c r="I19" s="196" t="s">
        <v>125</v>
      </c>
      <c r="J19" s="197"/>
      <c r="K19" s="197"/>
      <c r="L19" s="197"/>
      <c r="M19" s="197"/>
      <c r="N19" s="197"/>
      <c r="O19" s="197"/>
      <c r="P19" s="29" t="s">
        <v>68</v>
      </c>
      <c r="Q19" s="18"/>
      <c r="R19" s="65"/>
      <c r="S19" s="92" t="s">
        <v>77</v>
      </c>
      <c r="T19" s="40"/>
      <c r="U19" s="17"/>
      <c r="V19" s="17"/>
      <c r="AD19"/>
      <c r="AE19"/>
      <c r="AF19"/>
      <c r="AG19"/>
      <c r="AH19" s="92"/>
    </row>
    <row r="20" spans="2:41" s="16" customFormat="1" x14ac:dyDescent="0.25">
      <c r="B20" s="29" t="s">
        <v>10</v>
      </c>
      <c r="C20" s="18"/>
      <c r="D20" s="18"/>
      <c r="E20" s="18"/>
      <c r="F20" s="18"/>
      <c r="G20" s="30"/>
      <c r="H20" s="199"/>
      <c r="I20" s="196"/>
      <c r="J20" s="197"/>
      <c r="K20" s="197"/>
      <c r="L20" s="197"/>
      <c r="M20" s="197"/>
      <c r="N20" s="197"/>
      <c r="O20" s="197"/>
      <c r="Q20" s="38"/>
      <c r="R20" s="102"/>
      <c r="S20" s="102"/>
      <c r="T20" s="40"/>
      <c r="U20" s="17"/>
      <c r="V20" s="17"/>
      <c r="AC20"/>
      <c r="AD20"/>
      <c r="AE20"/>
      <c r="AF20"/>
      <c r="AG20"/>
    </row>
    <row r="21" spans="2:41" s="16" customFormat="1" ht="12" customHeight="1" x14ac:dyDescent="0.3">
      <c r="J21" s="101"/>
      <c r="K21" s="103"/>
      <c r="L21" s="26"/>
      <c r="M21" s="26"/>
      <c r="N21" s="26"/>
      <c r="O21" s="103"/>
      <c r="Q21" s="38"/>
      <c r="R21" s="102"/>
      <c r="S21" s="102"/>
      <c r="T21" s="40"/>
      <c r="U21" s="17"/>
      <c r="V21" s="17"/>
      <c r="AC21"/>
      <c r="AD21"/>
      <c r="AE21"/>
      <c r="AF21"/>
      <c r="AG21"/>
    </row>
    <row r="22" spans="2:41" s="16" customFormat="1" ht="12" customHeight="1" x14ac:dyDescent="0.3">
      <c r="J22" s="101"/>
      <c r="K22" s="103"/>
      <c r="L22" s="26"/>
      <c r="M22" s="26"/>
      <c r="N22" s="26"/>
      <c r="O22" s="103"/>
      <c r="Q22" s="38"/>
      <c r="R22" s="102"/>
      <c r="S22" s="102"/>
      <c r="T22" s="40"/>
      <c r="U22" s="17"/>
      <c r="V22" s="17"/>
      <c r="AC22"/>
      <c r="AD22"/>
      <c r="AE22"/>
      <c r="AF22"/>
      <c r="AG22"/>
      <c r="AH22"/>
      <c r="AI22"/>
      <c r="AJ22"/>
      <c r="AK22"/>
      <c r="AL22"/>
    </row>
    <row r="23" spans="2:41" s="16" customFormat="1" ht="12" customHeight="1" x14ac:dyDescent="0.3">
      <c r="J23" s="101"/>
      <c r="K23" s="103"/>
      <c r="L23" s="26"/>
      <c r="M23" s="26"/>
      <c r="N23" s="26"/>
      <c r="O23" s="103"/>
      <c r="Q23" s="38"/>
      <c r="R23" s="102"/>
      <c r="S23" s="102"/>
      <c r="T23" s="40"/>
      <c r="U23" s="17"/>
      <c r="V23" s="17"/>
      <c r="AC23"/>
      <c r="AD23"/>
      <c r="AE23"/>
      <c r="AF23"/>
      <c r="AG23"/>
      <c r="AH23"/>
      <c r="AI23"/>
      <c r="AJ23"/>
      <c r="AK23"/>
      <c r="AL23"/>
    </row>
    <row r="24" spans="2:41" ht="2.1" customHeight="1" x14ac:dyDescent="0.3">
      <c r="AC24" s="16"/>
      <c r="AD24" s="16"/>
      <c r="AE24" s="16"/>
      <c r="AF24" s="16"/>
      <c r="AG24" s="16"/>
    </row>
    <row r="25" spans="2:41" ht="19.899999999999999" customHeight="1" x14ac:dyDescent="0.45">
      <c r="C25" s="91"/>
      <c r="D25" s="91"/>
      <c r="E25" s="91"/>
      <c r="F25" s="91"/>
      <c r="G25" s="95" t="s">
        <v>126</v>
      </c>
      <c r="K25" s="91"/>
      <c r="L25" s="91"/>
      <c r="M25" s="91"/>
      <c r="O25" s="94" t="str">
        <f>CONCATENATE("Report # ",H3+1)</f>
        <v>Report # 1</v>
      </c>
    </row>
    <row r="26" spans="2:41" ht="19.899999999999999" customHeight="1" thickBot="1" x14ac:dyDescent="0.35"/>
    <row r="27" spans="2:41" ht="19.899999999999999" customHeight="1" thickTop="1" x14ac:dyDescent="0.3">
      <c r="B27" s="3" t="s">
        <v>23</v>
      </c>
      <c r="C27" s="206"/>
      <c r="D27" s="206"/>
      <c r="E27" s="206"/>
      <c r="F27" s="206"/>
      <c r="G27" s="206"/>
      <c r="H27" s="206"/>
      <c r="I27" s="207"/>
      <c r="J27" s="6" t="s">
        <v>70</v>
      </c>
      <c r="K27" s="52"/>
      <c r="L27" s="97"/>
      <c r="M27" s="118"/>
      <c r="N27" s="116"/>
      <c r="O27" s="117"/>
      <c r="Q27"/>
      <c r="R27"/>
      <c r="S27"/>
      <c r="T27" s="37"/>
      <c r="U27" s="10"/>
      <c r="V27" s="35">
        <f>H7</f>
        <v>0</v>
      </c>
      <c r="W27" s="34" t="s">
        <v>24</v>
      </c>
      <c r="X27" s="1"/>
      <c r="Y27" s="1"/>
    </row>
    <row r="28" spans="2:41" ht="15" customHeight="1" x14ac:dyDescent="0.3">
      <c r="B28" s="4" t="s">
        <v>0</v>
      </c>
      <c r="C28" s="200"/>
      <c r="D28" s="200"/>
      <c r="E28" s="200"/>
      <c r="F28" s="200"/>
      <c r="G28" s="200"/>
      <c r="H28" s="200"/>
      <c r="I28" s="200"/>
      <c r="J28" s="7" t="s">
        <v>2</v>
      </c>
      <c r="K28" s="53"/>
      <c r="L28" s="100"/>
      <c r="M28" s="200"/>
      <c r="N28" s="200"/>
      <c r="O28" s="201"/>
      <c r="Q28"/>
      <c r="R28"/>
      <c r="S28"/>
      <c r="T28" s="37"/>
      <c r="U28" s="10"/>
      <c r="V28" s="35">
        <f>H11</f>
        <v>0</v>
      </c>
      <c r="W28" s="40" t="s">
        <v>35</v>
      </c>
      <c r="X28" s="1"/>
      <c r="Y28" s="1"/>
      <c r="AC28" s="92"/>
      <c r="AD28" s="16"/>
      <c r="AE28" s="16"/>
      <c r="AF28" s="16"/>
      <c r="AG28" s="16"/>
      <c r="AH28" s="156"/>
      <c r="AI28" s="156"/>
      <c r="AJ28" s="156"/>
      <c r="AK28" s="156"/>
      <c r="AL28" s="156"/>
      <c r="AM28" s="156"/>
      <c r="AN28" s="156"/>
      <c r="AO28" s="156"/>
    </row>
    <row r="29" spans="2:41" thickBot="1" x14ac:dyDescent="0.35">
      <c r="B29" s="5" t="s">
        <v>1</v>
      </c>
      <c r="C29" s="203">
        <v>42567</v>
      </c>
      <c r="D29" s="203"/>
      <c r="E29" s="203"/>
      <c r="F29" s="203"/>
      <c r="G29" s="203"/>
      <c r="H29" s="203"/>
      <c r="I29" s="51"/>
      <c r="J29" s="8" t="s">
        <v>84</v>
      </c>
      <c r="K29" s="87"/>
      <c r="L29" s="204"/>
      <c r="M29" s="204"/>
      <c r="N29" s="204"/>
      <c r="O29" s="205"/>
      <c r="Q29"/>
      <c r="R29"/>
      <c r="S29"/>
      <c r="T29" s="37"/>
      <c r="U29" s="10"/>
      <c r="V29" s="35">
        <f>H13</f>
        <v>0</v>
      </c>
      <c r="W29" s="34" t="s">
        <v>25</v>
      </c>
      <c r="X29" s="1"/>
      <c r="Y29" s="1"/>
      <c r="AC29" s="157"/>
      <c r="AD29" s="158"/>
      <c r="AE29" s="130"/>
      <c r="AF29" s="130"/>
      <c r="AG29" s="130"/>
      <c r="AH29" s="156"/>
      <c r="AN29" s="156"/>
      <c r="AO29" s="156"/>
    </row>
    <row r="30" spans="2:41" ht="12.6" customHeight="1" thickTop="1" thickBot="1" x14ac:dyDescent="0.35">
      <c r="Q30"/>
      <c r="R30"/>
      <c r="S30"/>
      <c r="T30" s="37"/>
      <c r="U30" s="10"/>
      <c r="V30" s="35"/>
      <c r="W30" s="34"/>
      <c r="X30" s="1"/>
      <c r="Y30" s="1"/>
      <c r="AC30" s="26"/>
      <c r="AD30" s="26"/>
      <c r="AE30" s="159"/>
      <c r="AF30" s="159"/>
      <c r="AG30" s="159"/>
      <c r="AH30" s="156"/>
      <c r="AN30" s="156"/>
      <c r="AO30" s="156"/>
    </row>
    <row r="31" spans="2:41" ht="16.5" customHeight="1" thickTop="1" thickBot="1" x14ac:dyDescent="0.35">
      <c r="B31" s="208" t="s">
        <v>4</v>
      </c>
      <c r="C31" s="209"/>
      <c r="D31" s="209"/>
      <c r="E31" s="209"/>
      <c r="F31" s="209"/>
      <c r="G31" s="210"/>
      <c r="H31" s="209" t="s">
        <v>3</v>
      </c>
      <c r="I31" s="209"/>
      <c r="J31" s="209"/>
      <c r="K31" s="209"/>
      <c r="L31" s="209"/>
      <c r="M31" s="209"/>
      <c r="N31" s="209"/>
      <c r="O31" s="211"/>
      <c r="Q31"/>
      <c r="R31"/>
      <c r="S31"/>
      <c r="T31" s="37"/>
      <c r="U31" s="35"/>
      <c r="V31" s="35">
        <f>H9</f>
        <v>0</v>
      </c>
      <c r="W31" s="34" t="s">
        <v>36</v>
      </c>
      <c r="X31" s="1"/>
      <c r="Y31" s="1"/>
      <c r="AC31" s="148"/>
      <c r="AD31" s="26"/>
      <c r="AE31" s="159"/>
      <c r="AF31" s="159"/>
      <c r="AG31" s="159"/>
      <c r="AH31" s="156"/>
      <c r="AN31" s="156"/>
      <c r="AO31" s="156"/>
    </row>
    <row r="32" spans="2:41" s="16" customFormat="1" ht="13.5" customHeight="1" thickTop="1" x14ac:dyDescent="0.3">
      <c r="B32" s="212">
        <f>C$29-6</f>
        <v>42561</v>
      </c>
      <c r="C32" s="213"/>
      <c r="D32" s="213"/>
      <c r="E32" s="213"/>
      <c r="F32" s="213"/>
      <c r="G32" s="213"/>
      <c r="H32" s="22"/>
      <c r="I32" s="22"/>
      <c r="J32" s="22"/>
      <c r="K32" s="22"/>
      <c r="L32" s="22"/>
      <c r="M32" s="22"/>
      <c r="N32" s="22"/>
      <c r="O32" s="23"/>
      <c r="T32" s="38"/>
      <c r="U32" s="102" t="s">
        <v>39</v>
      </c>
      <c r="V32" s="102" t="s">
        <v>38</v>
      </c>
      <c r="W32" s="40"/>
      <c r="X32" s="17"/>
      <c r="Y32" s="17"/>
      <c r="AC32" s="148"/>
      <c r="AD32" s="26"/>
      <c r="AE32" s="159"/>
      <c r="AF32" s="159"/>
      <c r="AG32" s="159"/>
      <c r="AH32" s="156"/>
      <c r="AN32" s="156"/>
      <c r="AO32" s="156"/>
    </row>
    <row r="33" spans="2:41" ht="12" customHeight="1" x14ac:dyDescent="0.3">
      <c r="B33" s="136" t="s">
        <v>5</v>
      </c>
      <c r="C33" s="11" t="s">
        <v>21</v>
      </c>
      <c r="D33" s="12"/>
      <c r="F33" s="12"/>
      <c r="G33" s="62" t="s">
        <v>14</v>
      </c>
      <c r="H33" s="214"/>
      <c r="I33" s="215"/>
      <c r="J33" s="215"/>
      <c r="K33" s="215"/>
      <c r="L33" s="215"/>
      <c r="M33" s="215"/>
      <c r="N33" s="215"/>
      <c r="O33" s="216"/>
      <c r="Q33"/>
      <c r="R33"/>
      <c r="S33"/>
      <c r="T33" s="33" t="s">
        <v>6</v>
      </c>
      <c r="U33" s="44">
        <f>IF(G33="yes",1,0)</f>
        <v>0</v>
      </c>
      <c r="V33" s="47">
        <f>V27+U33</f>
        <v>0</v>
      </c>
      <c r="W33" s="34"/>
      <c r="X33" s="13"/>
      <c r="Y33" s="13"/>
      <c r="AC33" s="148"/>
      <c r="AD33" s="26"/>
      <c r="AE33" s="159"/>
      <c r="AF33" s="159"/>
      <c r="AG33" s="159"/>
      <c r="AH33" s="156"/>
      <c r="AN33" s="156"/>
      <c r="AO33" s="156"/>
    </row>
    <row r="34" spans="2:41" ht="12" customHeight="1" x14ac:dyDescent="0.3">
      <c r="B34" s="61"/>
      <c r="C34" s="14" t="s">
        <v>22</v>
      </c>
      <c r="D34" s="13"/>
      <c r="E34" s="13"/>
      <c r="F34" s="13"/>
      <c r="G34" s="63" t="s">
        <v>14</v>
      </c>
      <c r="H34" s="178"/>
      <c r="I34" s="179"/>
      <c r="J34" s="179"/>
      <c r="K34" s="179"/>
      <c r="L34" s="179"/>
      <c r="M34" s="179"/>
      <c r="N34" s="179"/>
      <c r="O34" s="180"/>
      <c r="Q34"/>
      <c r="R34"/>
      <c r="S34"/>
      <c r="T34" s="39" t="s">
        <v>19</v>
      </c>
      <c r="U34" s="45">
        <f>IF(G34="yes",1,0)</f>
        <v>0</v>
      </c>
      <c r="V34" s="48">
        <f>IF(V37=1,U34,V28+U34)</f>
        <v>0</v>
      </c>
      <c r="W34" s="34"/>
      <c r="X34" s="1"/>
      <c r="Y34" s="1"/>
      <c r="AC34" s="148"/>
      <c r="AD34" s="26"/>
      <c r="AE34" s="160"/>
      <c r="AF34" s="160"/>
      <c r="AG34" s="160"/>
      <c r="AH34" s="156"/>
      <c r="AN34" s="156"/>
      <c r="AO34" s="156"/>
    </row>
    <row r="35" spans="2:41" ht="12" customHeight="1" x14ac:dyDescent="0.3">
      <c r="B35" s="61"/>
      <c r="C35" s="14" t="s">
        <v>15</v>
      </c>
      <c r="D35" s="13"/>
      <c r="E35" s="13"/>
      <c r="F35" s="13"/>
      <c r="G35" s="63" t="s">
        <v>14</v>
      </c>
      <c r="H35" s="178"/>
      <c r="I35" s="179"/>
      <c r="J35" s="179"/>
      <c r="K35" s="179"/>
      <c r="L35" s="179"/>
      <c r="M35" s="179"/>
      <c r="N35" s="179"/>
      <c r="O35" s="180"/>
      <c r="Q35"/>
      <c r="R35"/>
      <c r="S35"/>
      <c r="T35" s="39" t="s">
        <v>20</v>
      </c>
      <c r="U35" s="45">
        <f>IF(G35="yes",1,0)</f>
        <v>0</v>
      </c>
      <c r="V35" s="48">
        <f>V29+U35</f>
        <v>0</v>
      </c>
      <c r="W35" s="34"/>
      <c r="X35" s="1"/>
      <c r="Y35" s="1"/>
      <c r="AC35" s="26"/>
      <c r="AD35" s="26"/>
      <c r="AE35" s="26"/>
      <c r="AF35" s="149"/>
      <c r="AG35" s="150"/>
      <c r="AH35" s="156"/>
      <c r="AN35" s="156"/>
      <c r="AO35" s="156"/>
    </row>
    <row r="36" spans="2:41" ht="12" customHeight="1" x14ac:dyDescent="0.3">
      <c r="B36" s="61"/>
      <c r="C36" s="126" t="str">
        <f>IF(U36=0,"n/a",V33)</f>
        <v>n/a</v>
      </c>
      <c r="D36" s="55" t="s">
        <v>7</v>
      </c>
      <c r="E36" s="127" t="str">
        <f>IF(U36=0,"n/a",V34)</f>
        <v>n/a</v>
      </c>
      <c r="F36" s="55" t="s">
        <v>7</v>
      </c>
      <c r="G36" s="128" t="str">
        <f>IF(U36=0,"n/a",V37)</f>
        <v>n/a</v>
      </c>
      <c r="H36" s="178"/>
      <c r="I36" s="179"/>
      <c r="J36" s="179"/>
      <c r="K36" s="179"/>
      <c r="L36" s="179"/>
      <c r="M36" s="179"/>
      <c r="N36" s="179"/>
      <c r="O36" s="180"/>
      <c r="Q36"/>
      <c r="R36"/>
      <c r="S36"/>
      <c r="T36" s="39" t="s">
        <v>33</v>
      </c>
      <c r="U36" s="45">
        <f>SUM(U33:U35)</f>
        <v>0</v>
      </c>
      <c r="V36" s="48"/>
      <c r="W36" s="34" t="s">
        <v>34</v>
      </c>
      <c r="X36" s="1"/>
      <c r="Y36" s="1"/>
      <c r="AC36" s="26"/>
      <c r="AD36" s="26"/>
      <c r="AE36" s="26"/>
      <c r="AF36" s="149"/>
      <c r="AG36" s="150"/>
      <c r="AH36" s="16"/>
      <c r="AI36" s="16"/>
      <c r="AJ36" s="16"/>
      <c r="AK36" s="16"/>
      <c r="AL36" s="16"/>
    </row>
    <row r="37" spans="2:41" ht="12" customHeight="1" thickBot="1" x14ac:dyDescent="0.35">
      <c r="B37" s="168" t="str">
        <f>IF(U36=0,"Phase Break or Winter Shutdown",IF(U36=1,"-------------------","Review Site Occupancy Inputs"))</f>
        <v>Phase Break or Winter Shutdown</v>
      </c>
      <c r="C37" s="169"/>
      <c r="D37" s="169"/>
      <c r="E37" s="169"/>
      <c r="F37" s="169"/>
      <c r="G37" s="170"/>
      <c r="H37" s="138"/>
      <c r="I37" s="142"/>
      <c r="J37" s="142"/>
      <c r="K37" s="142"/>
      <c r="L37" s="142"/>
      <c r="M37" s="142"/>
      <c r="N37" s="142"/>
      <c r="O37" s="143"/>
      <c r="Q37"/>
      <c r="R37"/>
      <c r="S37"/>
      <c r="T37" s="33" t="s">
        <v>40</v>
      </c>
      <c r="U37" s="46"/>
      <c r="V37" s="49">
        <f>IF(U36=0,V31,IF(V31+1&gt;30,1,V31+1))</f>
        <v>0</v>
      </c>
      <c r="W37" s="34" t="s">
        <v>30</v>
      </c>
      <c r="X37" s="1"/>
      <c r="Y37" s="1"/>
      <c r="AC37" s="26"/>
      <c r="AD37" s="26"/>
      <c r="AE37" s="26"/>
      <c r="AF37" s="149"/>
      <c r="AG37" s="150"/>
      <c r="AH37" s="130"/>
      <c r="AI37" s="130"/>
      <c r="AJ37" s="130"/>
      <c r="AK37" s="130"/>
      <c r="AL37" s="130"/>
      <c r="AM37" s="130"/>
    </row>
    <row r="38" spans="2:41" s="16" customFormat="1" thickTop="1" x14ac:dyDescent="0.3">
      <c r="B38" s="171">
        <f>C$29-5</f>
        <v>42562</v>
      </c>
      <c r="C38" s="172"/>
      <c r="D38" s="172"/>
      <c r="E38" s="172"/>
      <c r="F38" s="172"/>
      <c r="G38" s="172"/>
      <c r="H38" s="22"/>
      <c r="I38" s="22"/>
      <c r="J38" s="22"/>
      <c r="K38" s="22"/>
      <c r="L38" s="22"/>
      <c r="M38" s="22"/>
      <c r="N38" s="22"/>
      <c r="O38" s="23"/>
      <c r="V38" s="121"/>
      <c r="W38" s="40"/>
      <c r="X38" s="17"/>
      <c r="Y38" s="17"/>
      <c r="AC38" s="157"/>
      <c r="AD38" s="158"/>
      <c r="AE38" s="130"/>
      <c r="AF38" s="130"/>
      <c r="AG38" s="130"/>
      <c r="AH38" s="159"/>
      <c r="AI38" s="159"/>
      <c r="AJ38" s="159"/>
      <c r="AK38" s="159"/>
      <c r="AL38" s="159"/>
    </row>
    <row r="39" spans="2:41" ht="12" customHeight="1" x14ac:dyDescent="0.3">
      <c r="B39" s="137" t="s">
        <v>5</v>
      </c>
      <c r="C39" s="54" t="s">
        <v>21</v>
      </c>
      <c r="D39" s="55"/>
      <c r="E39" s="56"/>
      <c r="F39" s="55"/>
      <c r="G39" s="62" t="s">
        <v>14</v>
      </c>
      <c r="H39" s="214"/>
      <c r="I39" s="215"/>
      <c r="J39" s="215"/>
      <c r="K39" s="215"/>
      <c r="L39" s="215"/>
      <c r="M39" s="215"/>
      <c r="N39" s="215"/>
      <c r="O39" s="216"/>
      <c r="Q39"/>
      <c r="R39"/>
      <c r="S39"/>
      <c r="T39" s="33" t="s">
        <v>6</v>
      </c>
      <c r="U39" s="44">
        <f>IF(G39="yes",1,0)</f>
        <v>0</v>
      </c>
      <c r="V39" s="47">
        <f>V33+U39</f>
        <v>0</v>
      </c>
      <c r="W39" s="34"/>
      <c r="X39" s="13"/>
      <c r="Y39" s="13"/>
      <c r="AC39" s="26"/>
      <c r="AD39" s="26"/>
      <c r="AE39" s="159"/>
      <c r="AF39" s="159"/>
      <c r="AG39" s="159"/>
      <c r="AH39" s="159"/>
      <c r="AI39" s="159"/>
      <c r="AJ39" s="159"/>
      <c r="AK39" s="159"/>
      <c r="AL39" s="159"/>
    </row>
    <row r="40" spans="2:41" ht="12" customHeight="1" x14ac:dyDescent="0.3">
      <c r="B40" s="61"/>
      <c r="C40" s="57" t="s">
        <v>22</v>
      </c>
      <c r="D40" s="15"/>
      <c r="E40" s="15"/>
      <c r="F40" s="15"/>
      <c r="G40" s="63" t="s">
        <v>14</v>
      </c>
      <c r="H40" s="178"/>
      <c r="I40" s="179"/>
      <c r="J40" s="179"/>
      <c r="K40" s="179"/>
      <c r="L40" s="179"/>
      <c r="M40" s="179"/>
      <c r="N40" s="179"/>
      <c r="O40" s="180"/>
      <c r="Q40"/>
      <c r="R40"/>
      <c r="S40"/>
      <c r="T40" s="39" t="s">
        <v>19</v>
      </c>
      <c r="U40" s="45">
        <f>IF(G40="yes",1,0)</f>
        <v>0</v>
      </c>
      <c r="V40" s="48">
        <f>IF(V43=1,U40,V34+U40)</f>
        <v>0</v>
      </c>
      <c r="W40" s="34"/>
      <c r="X40" s="1"/>
      <c r="Y40" s="1"/>
      <c r="AC40" s="148"/>
      <c r="AD40" s="26"/>
      <c r="AE40" s="159"/>
      <c r="AF40" s="159"/>
      <c r="AG40" s="159"/>
      <c r="AH40" s="159"/>
      <c r="AI40" s="159"/>
      <c r="AJ40" s="159"/>
      <c r="AK40" s="159"/>
      <c r="AL40" s="159"/>
    </row>
    <row r="41" spans="2:41" ht="12" customHeight="1" x14ac:dyDescent="0.3">
      <c r="B41" s="61"/>
      <c r="C41" s="57" t="s">
        <v>15</v>
      </c>
      <c r="D41" s="15"/>
      <c r="E41" s="15"/>
      <c r="F41" s="15"/>
      <c r="G41" s="63" t="s">
        <v>14</v>
      </c>
      <c r="H41" s="178"/>
      <c r="I41" s="179"/>
      <c r="J41" s="179"/>
      <c r="K41" s="179"/>
      <c r="L41" s="179"/>
      <c r="M41" s="179"/>
      <c r="N41" s="179"/>
      <c r="O41" s="180"/>
      <c r="Q41"/>
      <c r="R41"/>
      <c r="S41"/>
      <c r="T41" s="39" t="s">
        <v>20</v>
      </c>
      <c r="U41" s="45">
        <f>IF(G41="yes",1,0)</f>
        <v>0</v>
      </c>
      <c r="V41" s="48">
        <f>V35+U41</f>
        <v>0</v>
      </c>
      <c r="W41" s="34"/>
      <c r="X41" s="1"/>
      <c r="Y41" s="1"/>
      <c r="AC41" s="148"/>
      <c r="AD41" s="26"/>
      <c r="AE41" s="159"/>
      <c r="AF41" s="159"/>
      <c r="AG41" s="159"/>
      <c r="AH41" s="159"/>
      <c r="AI41" s="159"/>
      <c r="AJ41" s="159"/>
      <c r="AK41" s="159"/>
      <c r="AL41" s="159"/>
    </row>
    <row r="42" spans="2:41" ht="12" customHeight="1" x14ac:dyDescent="0.3">
      <c r="B42" s="61"/>
      <c r="C42" s="129" t="str">
        <f>IF(U42=0,"n/a",V39)</f>
        <v>n/a</v>
      </c>
      <c r="D42" s="15" t="s">
        <v>7</v>
      </c>
      <c r="E42" s="130" t="str">
        <f>IF(U42=0,"n/a",V40)</f>
        <v>n/a</v>
      </c>
      <c r="F42" s="15" t="s">
        <v>7</v>
      </c>
      <c r="G42" s="131" t="str">
        <f>IF(U42=0,"n/a",V43)</f>
        <v>n/a</v>
      </c>
      <c r="H42" s="178"/>
      <c r="I42" s="179"/>
      <c r="J42" s="179"/>
      <c r="K42" s="179"/>
      <c r="L42" s="179"/>
      <c r="M42" s="179"/>
      <c r="N42" s="179"/>
      <c r="O42" s="180"/>
      <c r="Q42"/>
      <c r="R42"/>
      <c r="S42"/>
      <c r="T42" s="39" t="s">
        <v>33</v>
      </c>
      <c r="U42" s="45">
        <f>SUM(U39:U41)</f>
        <v>0</v>
      </c>
      <c r="V42" s="48"/>
      <c r="W42" s="34"/>
      <c r="X42" s="1"/>
      <c r="Y42" s="1"/>
      <c r="AC42" s="148"/>
      <c r="AD42" s="26"/>
      <c r="AE42" s="159"/>
      <c r="AF42" s="159"/>
      <c r="AG42" s="159"/>
      <c r="AH42" s="160"/>
      <c r="AI42" s="160"/>
      <c r="AJ42" s="160"/>
      <c r="AK42" s="160"/>
      <c r="AL42" s="159"/>
    </row>
    <row r="43" spans="2:41" ht="12" customHeight="1" thickBot="1" x14ac:dyDescent="0.35">
      <c r="B43" s="168" t="str">
        <f>IF(U42=0,"Phase Break or Winter Shutdown",IF(U42=1,"-------------------","Review Site Occupancy Inputs"))</f>
        <v>Phase Break or Winter Shutdown</v>
      </c>
      <c r="C43" s="169"/>
      <c r="D43" s="169"/>
      <c r="E43" s="169"/>
      <c r="F43" s="169"/>
      <c r="G43" s="170"/>
      <c r="H43" s="138"/>
      <c r="I43" s="142"/>
      <c r="J43" s="142"/>
      <c r="K43" s="142"/>
      <c r="L43" s="142"/>
      <c r="M43" s="142"/>
      <c r="N43" s="142"/>
      <c r="O43" s="143"/>
      <c r="Q43"/>
      <c r="R43"/>
      <c r="S43"/>
      <c r="T43" s="33" t="s">
        <v>40</v>
      </c>
      <c r="U43" s="46"/>
      <c r="V43" s="49">
        <f>IF(U42=0,V37,IF(V37+1&gt;30,1,V37+1))</f>
        <v>0</v>
      </c>
      <c r="W43" s="34"/>
      <c r="X43" s="1"/>
      <c r="Y43" s="1"/>
      <c r="AC43" s="148"/>
      <c r="AD43" s="26"/>
      <c r="AE43" s="160"/>
      <c r="AF43" s="160"/>
      <c r="AG43" s="160"/>
      <c r="AH43" s="26"/>
      <c r="AI43" s="26"/>
      <c r="AJ43" s="26"/>
      <c r="AK43" s="26"/>
      <c r="AL43" s="26"/>
    </row>
    <row r="44" spans="2:41" s="16" customFormat="1" thickTop="1" x14ac:dyDescent="0.3">
      <c r="B44" s="175">
        <f>C$29-4</f>
        <v>42563</v>
      </c>
      <c r="C44" s="176"/>
      <c r="D44" s="176"/>
      <c r="E44" s="176"/>
      <c r="F44" s="176"/>
      <c r="G44" s="176"/>
      <c r="H44" s="58"/>
      <c r="I44" s="58"/>
      <c r="J44" s="58"/>
      <c r="K44" s="58"/>
      <c r="L44" s="58"/>
      <c r="M44" s="58"/>
      <c r="N44" s="58"/>
      <c r="O44" s="59"/>
      <c r="T44" s="38"/>
      <c r="U44" s="121"/>
      <c r="V44" s="121"/>
      <c r="W44" s="40"/>
      <c r="X44" s="17"/>
      <c r="Y44" s="17"/>
      <c r="AC44"/>
      <c r="AD44"/>
      <c r="AE44"/>
      <c r="AF44"/>
      <c r="AG44"/>
      <c r="AH44" s="26"/>
      <c r="AI44" s="26"/>
      <c r="AJ44" s="26"/>
      <c r="AK44" s="26"/>
      <c r="AL44" s="26"/>
    </row>
    <row r="45" spans="2:41" ht="12" customHeight="1" x14ac:dyDescent="0.25">
      <c r="B45" s="137" t="s">
        <v>5</v>
      </c>
      <c r="C45" s="54" t="s">
        <v>21</v>
      </c>
      <c r="D45" s="55"/>
      <c r="E45" s="56"/>
      <c r="F45" s="55"/>
      <c r="G45" s="62" t="s">
        <v>14</v>
      </c>
      <c r="H45" s="214"/>
      <c r="I45" s="215"/>
      <c r="J45" s="215"/>
      <c r="K45" s="215"/>
      <c r="L45" s="215"/>
      <c r="M45" s="215"/>
      <c r="N45" s="215"/>
      <c r="O45" s="216"/>
      <c r="Q45"/>
      <c r="R45"/>
      <c r="S45"/>
      <c r="T45" s="33" t="s">
        <v>6</v>
      </c>
      <c r="U45" s="44">
        <f>IF(G45="yes",1,0)</f>
        <v>0</v>
      </c>
      <c r="V45" s="47">
        <f>V39+U45</f>
        <v>0</v>
      </c>
      <c r="W45" s="34"/>
      <c r="X45" s="13"/>
      <c r="Y45" s="13"/>
      <c r="AH45" s="26"/>
      <c r="AI45" s="26"/>
      <c r="AJ45" s="26"/>
      <c r="AK45" s="26"/>
      <c r="AL45" s="26"/>
    </row>
    <row r="46" spans="2:41" ht="12" customHeight="1" x14ac:dyDescent="0.25">
      <c r="B46" s="61"/>
      <c r="C46" s="57" t="s">
        <v>22</v>
      </c>
      <c r="D46" s="15"/>
      <c r="E46" s="15"/>
      <c r="F46" s="15"/>
      <c r="G46" s="63" t="s">
        <v>14</v>
      </c>
      <c r="H46" s="178"/>
      <c r="I46" s="179"/>
      <c r="J46" s="179"/>
      <c r="K46" s="179"/>
      <c r="L46" s="179"/>
      <c r="M46" s="179"/>
      <c r="N46" s="179"/>
      <c r="O46" s="180"/>
      <c r="Q46"/>
      <c r="R46"/>
      <c r="S46"/>
      <c r="T46" s="39" t="s">
        <v>19</v>
      </c>
      <c r="U46" s="45">
        <f>IF(G46="yes",1,0)</f>
        <v>0</v>
      </c>
      <c r="V46" s="48">
        <f>IF(V49=1,U46,V40+U46)</f>
        <v>0</v>
      </c>
      <c r="W46" s="34"/>
      <c r="X46" s="1"/>
      <c r="Y46" s="1"/>
      <c r="AC46" s="16"/>
      <c r="AD46" s="16"/>
      <c r="AE46" s="16"/>
      <c r="AF46" s="16"/>
      <c r="AG46" s="16"/>
      <c r="AH46" s="130"/>
      <c r="AI46" s="130"/>
      <c r="AJ46" s="130"/>
      <c r="AK46" s="130"/>
      <c r="AL46" s="130"/>
    </row>
    <row r="47" spans="2:41" ht="12" customHeight="1" x14ac:dyDescent="0.25">
      <c r="B47" s="61"/>
      <c r="C47" s="57" t="s">
        <v>15</v>
      </c>
      <c r="D47" s="15"/>
      <c r="E47" s="15"/>
      <c r="F47" s="15"/>
      <c r="G47" s="63" t="s">
        <v>14</v>
      </c>
      <c r="H47" s="178"/>
      <c r="I47" s="179"/>
      <c r="J47" s="179"/>
      <c r="K47" s="179"/>
      <c r="L47" s="179"/>
      <c r="M47" s="179"/>
      <c r="N47" s="179"/>
      <c r="O47" s="180"/>
      <c r="Q47"/>
      <c r="R47"/>
      <c r="S47"/>
      <c r="T47" s="39" t="s">
        <v>20</v>
      </c>
      <c r="U47" s="45">
        <f>IF(G47="yes",1,0)</f>
        <v>0</v>
      </c>
      <c r="V47" s="48">
        <f>V41+U47</f>
        <v>0</v>
      </c>
      <c r="W47" s="34"/>
      <c r="X47" s="1"/>
      <c r="Y47" s="1"/>
      <c r="AH47" s="159"/>
      <c r="AI47" s="159"/>
      <c r="AJ47" s="159"/>
      <c r="AK47" s="159"/>
      <c r="AL47" s="159"/>
    </row>
    <row r="48" spans="2:41" ht="12" customHeight="1" x14ac:dyDescent="0.25">
      <c r="B48" s="61"/>
      <c r="C48" s="132" t="str">
        <f>IF(U48=0,"n/a",V45)</f>
        <v>n/a</v>
      </c>
      <c r="D48" s="133" t="s">
        <v>7</v>
      </c>
      <c r="E48" s="134" t="str">
        <f>IF(U48=0,"n/a",V46)</f>
        <v>n/a</v>
      </c>
      <c r="F48" s="133" t="s">
        <v>7</v>
      </c>
      <c r="G48" s="135" t="str">
        <f>IF(U48=0,"n/a",V49)</f>
        <v>n/a</v>
      </c>
      <c r="H48" s="178"/>
      <c r="I48" s="179"/>
      <c r="J48" s="179"/>
      <c r="K48" s="179"/>
      <c r="L48" s="179"/>
      <c r="M48" s="179"/>
      <c r="N48" s="179"/>
      <c r="O48" s="180"/>
      <c r="Q48"/>
      <c r="R48"/>
      <c r="S48"/>
      <c r="T48" s="39" t="s">
        <v>33</v>
      </c>
      <c r="U48" s="45">
        <f>SUM(U45:U47)</f>
        <v>0</v>
      </c>
      <c r="V48" s="48"/>
      <c r="W48" s="34"/>
      <c r="X48" s="1"/>
      <c r="Y48" s="1"/>
      <c r="AH48" s="159"/>
      <c r="AI48" s="159"/>
      <c r="AJ48" s="159"/>
      <c r="AK48" s="159"/>
      <c r="AL48" s="159"/>
    </row>
    <row r="49" spans="2:38" ht="12" customHeight="1" thickBot="1" x14ac:dyDescent="0.3">
      <c r="B49" s="168" t="str">
        <f>IF(U48=0,"Phase Break or Winter Shutdown",IF(U48=1,"-------------------","Review Site Occupancy Inputs"))</f>
        <v>Phase Break or Winter Shutdown</v>
      </c>
      <c r="C49" s="169"/>
      <c r="D49" s="169"/>
      <c r="E49" s="169"/>
      <c r="F49" s="169"/>
      <c r="G49" s="170"/>
      <c r="H49" s="138"/>
      <c r="I49" s="142"/>
      <c r="J49" s="142"/>
      <c r="K49" s="142"/>
      <c r="L49" s="142"/>
      <c r="M49" s="142"/>
      <c r="N49" s="142"/>
      <c r="O49" s="143"/>
      <c r="Q49"/>
      <c r="R49"/>
      <c r="S49"/>
      <c r="T49" s="33" t="s">
        <v>40</v>
      </c>
      <c r="U49" s="46"/>
      <c r="V49" s="49">
        <f>IF(U48=0,V43,IF(V43+1&gt;30,1,V43+1))</f>
        <v>0</v>
      </c>
      <c r="W49" s="34"/>
      <c r="X49" s="1"/>
      <c r="Y49" s="1"/>
      <c r="AH49" s="159"/>
      <c r="AI49" s="159"/>
      <c r="AJ49" s="159"/>
      <c r="AK49" s="159"/>
      <c r="AL49" s="159"/>
    </row>
    <row r="50" spans="2:38" s="16" customFormat="1" ht="15.75" thickTop="1" x14ac:dyDescent="0.25">
      <c r="B50" s="175">
        <f>C$29-3</f>
        <v>42564</v>
      </c>
      <c r="C50" s="176"/>
      <c r="D50" s="176"/>
      <c r="E50" s="176"/>
      <c r="F50" s="176"/>
      <c r="G50" s="177"/>
      <c r="H50" s="58"/>
      <c r="I50" s="58"/>
      <c r="J50" s="58"/>
      <c r="K50" s="58"/>
      <c r="L50" s="58"/>
      <c r="M50" s="58"/>
      <c r="N50" s="58"/>
      <c r="O50" s="59"/>
      <c r="T50" s="38"/>
      <c r="U50" s="121"/>
      <c r="V50" s="121"/>
      <c r="W50" s="40"/>
      <c r="X50" s="17"/>
      <c r="Y50" s="17"/>
      <c r="AC50"/>
      <c r="AD50"/>
      <c r="AE50"/>
      <c r="AF50"/>
      <c r="AG50"/>
      <c r="AH50" s="159"/>
      <c r="AI50" s="159"/>
      <c r="AJ50" s="159"/>
      <c r="AK50" s="159"/>
      <c r="AL50" s="159"/>
    </row>
    <row r="51" spans="2:38" ht="12" customHeight="1" x14ac:dyDescent="0.25">
      <c r="B51" s="137" t="s">
        <v>5</v>
      </c>
      <c r="C51" s="54" t="s">
        <v>21</v>
      </c>
      <c r="D51" s="55"/>
      <c r="E51" s="56"/>
      <c r="F51" s="55"/>
      <c r="G51" s="62" t="s">
        <v>14</v>
      </c>
      <c r="H51" s="214"/>
      <c r="I51" s="215"/>
      <c r="J51" s="215"/>
      <c r="K51" s="215"/>
      <c r="L51" s="215"/>
      <c r="M51" s="215"/>
      <c r="N51" s="215"/>
      <c r="O51" s="216"/>
      <c r="Q51"/>
      <c r="R51"/>
      <c r="S51"/>
      <c r="T51" s="33" t="s">
        <v>6</v>
      </c>
      <c r="U51" s="44">
        <f>IF(G51="yes",1,0)</f>
        <v>0</v>
      </c>
      <c r="V51" s="47">
        <f>V45+U51</f>
        <v>0</v>
      </c>
      <c r="W51" s="34"/>
      <c r="X51" s="13"/>
      <c r="Y51" s="13"/>
      <c r="AH51" s="160"/>
      <c r="AI51" s="160"/>
      <c r="AJ51" s="160"/>
      <c r="AK51" s="160"/>
      <c r="AL51" s="159"/>
    </row>
    <row r="52" spans="2:38" ht="12" customHeight="1" x14ac:dyDescent="0.25">
      <c r="B52" s="66"/>
      <c r="C52" s="57" t="s">
        <v>22</v>
      </c>
      <c r="D52" s="15"/>
      <c r="E52" s="15"/>
      <c r="F52" s="15"/>
      <c r="G52" s="63" t="s">
        <v>14</v>
      </c>
      <c r="H52" s="178"/>
      <c r="I52" s="179"/>
      <c r="J52" s="179"/>
      <c r="K52" s="179"/>
      <c r="L52" s="179"/>
      <c r="M52" s="179"/>
      <c r="N52" s="179"/>
      <c r="O52" s="180"/>
      <c r="Q52"/>
      <c r="R52"/>
      <c r="S52"/>
      <c r="T52" s="39" t="s">
        <v>19</v>
      </c>
      <c r="U52" s="45">
        <f>IF(G52="yes",1,0)</f>
        <v>0</v>
      </c>
      <c r="V52" s="48">
        <f>IF(V55=1,U52,V46+U52)</f>
        <v>0</v>
      </c>
      <c r="W52" s="34"/>
      <c r="X52" s="1"/>
      <c r="Y52" s="1"/>
      <c r="AC52" s="16"/>
      <c r="AD52" s="16"/>
      <c r="AE52" s="16"/>
      <c r="AF52" s="16"/>
      <c r="AG52" s="16"/>
    </row>
    <row r="53" spans="2:38" ht="12" customHeight="1" x14ac:dyDescent="0.25">
      <c r="B53" s="66"/>
      <c r="C53" s="57" t="s">
        <v>15</v>
      </c>
      <c r="D53" s="15"/>
      <c r="E53" s="15"/>
      <c r="F53" s="15"/>
      <c r="G53" s="63" t="s">
        <v>14</v>
      </c>
      <c r="H53" s="178"/>
      <c r="I53" s="179"/>
      <c r="J53" s="179"/>
      <c r="K53" s="179"/>
      <c r="L53" s="179"/>
      <c r="M53" s="179"/>
      <c r="N53" s="179"/>
      <c r="O53" s="180"/>
      <c r="Q53"/>
      <c r="R53"/>
      <c r="S53"/>
      <c r="T53" s="39" t="s">
        <v>20</v>
      </c>
      <c r="U53" s="45">
        <f>IF(G53="yes",1,0)</f>
        <v>0</v>
      </c>
      <c r="V53" s="48">
        <f>V47+U53</f>
        <v>0</v>
      </c>
      <c r="W53" s="34"/>
      <c r="X53" s="1"/>
      <c r="Y53" s="1"/>
    </row>
    <row r="54" spans="2:38" ht="12" customHeight="1" x14ac:dyDescent="0.25">
      <c r="B54" s="66"/>
      <c r="C54" s="132" t="str">
        <f>IF(U54=0,"n/a",V51)</f>
        <v>n/a</v>
      </c>
      <c r="D54" s="133" t="s">
        <v>7</v>
      </c>
      <c r="E54" s="134" t="str">
        <f>IF(U54=0,"n/a",V52)</f>
        <v>n/a</v>
      </c>
      <c r="F54" s="133" t="s">
        <v>7</v>
      </c>
      <c r="G54" s="135" t="str">
        <f>IF(U54=0,"n/a",V55)</f>
        <v>n/a</v>
      </c>
      <c r="H54" s="178"/>
      <c r="I54" s="179"/>
      <c r="J54" s="179"/>
      <c r="K54" s="179"/>
      <c r="L54" s="179"/>
      <c r="M54" s="179"/>
      <c r="N54" s="179"/>
      <c r="O54" s="180"/>
      <c r="Q54"/>
      <c r="R54"/>
      <c r="S54"/>
      <c r="T54" s="39" t="s">
        <v>33</v>
      </c>
      <c r="U54" s="45">
        <f>SUM(U51:U53)</f>
        <v>0</v>
      </c>
      <c r="V54" s="48"/>
      <c r="W54" s="34"/>
      <c r="X54" s="1"/>
      <c r="Y54" s="1"/>
      <c r="AH54" s="16"/>
      <c r="AI54" s="16"/>
      <c r="AJ54" s="16"/>
      <c r="AK54" s="16"/>
      <c r="AL54" s="16"/>
    </row>
    <row r="55" spans="2:38" ht="12" customHeight="1" thickBot="1" x14ac:dyDescent="0.3">
      <c r="B55" s="168" t="str">
        <f>IF(U54=0,"Phase Break or Winter Shutdown",IF(U54=1,"-------------------","Review Site Occupancy Inputs"))</f>
        <v>Phase Break or Winter Shutdown</v>
      </c>
      <c r="C55" s="169"/>
      <c r="D55" s="169"/>
      <c r="E55" s="169"/>
      <c r="F55" s="169"/>
      <c r="G55" s="170"/>
      <c r="H55" s="138"/>
      <c r="I55" s="142"/>
      <c r="J55" s="142"/>
      <c r="K55" s="142"/>
      <c r="L55" s="142"/>
      <c r="M55" s="142"/>
      <c r="N55" s="142"/>
      <c r="O55" s="143"/>
      <c r="Q55"/>
      <c r="R55"/>
      <c r="S55"/>
      <c r="T55" s="33" t="s">
        <v>40</v>
      </c>
      <c r="U55" s="46"/>
      <c r="V55" s="49">
        <f>IF(U54=0,V49,IF(V49+1&gt;30,1,V49+1))</f>
        <v>0</v>
      </c>
      <c r="W55" s="34"/>
      <c r="X55" s="1"/>
      <c r="Y55" s="1"/>
    </row>
    <row r="56" spans="2:38" s="16" customFormat="1" ht="15.75" thickTop="1" x14ac:dyDescent="0.25">
      <c r="B56" s="175">
        <f>C$29-2</f>
        <v>42565</v>
      </c>
      <c r="C56" s="176"/>
      <c r="D56" s="176"/>
      <c r="E56" s="176"/>
      <c r="F56" s="176"/>
      <c r="G56" s="177"/>
      <c r="H56" s="58"/>
      <c r="I56" s="58"/>
      <c r="J56" s="58"/>
      <c r="K56" s="58"/>
      <c r="L56" s="58"/>
      <c r="M56" s="58"/>
      <c r="N56" s="58"/>
      <c r="O56" s="59"/>
      <c r="T56" s="38"/>
      <c r="U56" s="121"/>
      <c r="V56" s="121"/>
      <c r="W56" s="40"/>
      <c r="X56" s="17"/>
      <c r="Y56" s="17"/>
      <c r="AC56"/>
      <c r="AD56"/>
      <c r="AE56"/>
      <c r="AF56"/>
      <c r="AG56"/>
      <c r="AH56"/>
      <c r="AI56"/>
      <c r="AJ56"/>
      <c r="AK56"/>
      <c r="AL56"/>
    </row>
    <row r="57" spans="2:38" ht="12" customHeight="1" x14ac:dyDescent="0.25">
      <c r="B57" s="137" t="s">
        <v>5</v>
      </c>
      <c r="C57" s="54" t="s">
        <v>21</v>
      </c>
      <c r="D57" s="55"/>
      <c r="E57" s="56"/>
      <c r="F57" s="55"/>
      <c r="G57" s="62" t="s">
        <v>14</v>
      </c>
      <c r="H57" s="214"/>
      <c r="I57" s="215"/>
      <c r="J57" s="215"/>
      <c r="K57" s="215"/>
      <c r="L57" s="215"/>
      <c r="M57" s="215"/>
      <c r="N57" s="215"/>
      <c r="O57" s="216"/>
      <c r="Q57"/>
      <c r="R57"/>
      <c r="S57"/>
      <c r="T57" s="33" t="s">
        <v>6</v>
      </c>
      <c r="U57" s="44">
        <f>IF(G57="yes",1,0)</f>
        <v>0</v>
      </c>
      <c r="V57" s="47">
        <f>V51+U57</f>
        <v>0</v>
      </c>
      <c r="W57" s="34"/>
      <c r="X57" s="13"/>
      <c r="Y57" s="13"/>
    </row>
    <row r="58" spans="2:38" ht="12" customHeight="1" x14ac:dyDescent="0.25">
      <c r="B58" s="61"/>
      <c r="C58" s="57" t="s">
        <v>22</v>
      </c>
      <c r="D58" s="15"/>
      <c r="E58" s="15"/>
      <c r="F58" s="15"/>
      <c r="G58" s="63" t="s">
        <v>14</v>
      </c>
      <c r="H58" s="178"/>
      <c r="I58" s="179"/>
      <c r="J58" s="179"/>
      <c r="K58" s="179"/>
      <c r="L58" s="179"/>
      <c r="M58" s="179"/>
      <c r="N58" s="179"/>
      <c r="O58" s="180"/>
      <c r="Q58"/>
      <c r="R58"/>
      <c r="S58"/>
      <c r="T58" s="39" t="s">
        <v>19</v>
      </c>
      <c r="U58" s="45">
        <f>IF(G58="yes",1,0)</f>
        <v>0</v>
      </c>
      <c r="V58" s="48">
        <f>IF(V61=1,U58,V52+U58)</f>
        <v>0</v>
      </c>
      <c r="W58" s="34"/>
      <c r="X58" s="1"/>
      <c r="Y58" s="1"/>
      <c r="AC58" s="16"/>
      <c r="AD58" s="16"/>
      <c r="AE58" s="16"/>
      <c r="AF58" s="16"/>
      <c r="AG58" s="16"/>
    </row>
    <row r="59" spans="2:38" ht="12" customHeight="1" x14ac:dyDescent="0.25">
      <c r="B59" s="61"/>
      <c r="C59" s="57" t="s">
        <v>15</v>
      </c>
      <c r="D59" s="15"/>
      <c r="E59" s="15"/>
      <c r="F59" s="15"/>
      <c r="G59" s="63" t="s">
        <v>14</v>
      </c>
      <c r="H59" s="178"/>
      <c r="I59" s="179"/>
      <c r="J59" s="179"/>
      <c r="K59" s="179"/>
      <c r="L59" s="179"/>
      <c r="M59" s="179"/>
      <c r="N59" s="179"/>
      <c r="O59" s="180"/>
      <c r="Q59"/>
      <c r="R59"/>
      <c r="S59"/>
      <c r="T59" s="39" t="s">
        <v>20</v>
      </c>
      <c r="U59" s="45">
        <f>IF(G59="yes",1,0)</f>
        <v>0</v>
      </c>
      <c r="V59" s="48">
        <f>V53+U59</f>
        <v>0</v>
      </c>
      <c r="W59" s="34"/>
      <c r="X59" s="1"/>
      <c r="Y59" s="1"/>
    </row>
    <row r="60" spans="2:38" ht="12" customHeight="1" x14ac:dyDescent="0.25">
      <c r="B60" s="61"/>
      <c r="C60" s="132" t="str">
        <f>IF(U60=0,"n/a",V57)</f>
        <v>n/a</v>
      </c>
      <c r="D60" s="133" t="s">
        <v>7</v>
      </c>
      <c r="E60" s="134" t="str">
        <f>IF(U60=0,"n/a",V58)</f>
        <v>n/a</v>
      </c>
      <c r="F60" s="133" t="s">
        <v>7</v>
      </c>
      <c r="G60" s="135" t="str">
        <f>IF(U60=0,"n/a",V61)</f>
        <v>n/a</v>
      </c>
      <c r="H60" s="178"/>
      <c r="I60" s="179"/>
      <c r="J60" s="179"/>
      <c r="K60" s="179"/>
      <c r="L60" s="179"/>
      <c r="M60" s="179"/>
      <c r="N60" s="179"/>
      <c r="O60" s="180"/>
      <c r="Q60"/>
      <c r="R60"/>
      <c r="S60"/>
      <c r="T60" s="39" t="s">
        <v>33</v>
      </c>
      <c r="U60" s="45">
        <f>SUM(U57:U59)</f>
        <v>0</v>
      </c>
      <c r="V60" s="48"/>
      <c r="W60" s="34"/>
      <c r="X60" s="1"/>
      <c r="Y60" s="1"/>
      <c r="AH60" s="16"/>
      <c r="AI60" s="16"/>
      <c r="AJ60" s="16"/>
      <c r="AK60" s="16"/>
      <c r="AL60" s="16"/>
    </row>
    <row r="61" spans="2:38" ht="12" customHeight="1" thickBot="1" x14ac:dyDescent="0.3">
      <c r="B61" s="168" t="str">
        <f>IF(U60=0,"Phase Break or Winter Shutdown",IF(U60=1,"-------------------","Review Site Occupancy Inputs"))</f>
        <v>Phase Break or Winter Shutdown</v>
      </c>
      <c r="C61" s="169"/>
      <c r="D61" s="169"/>
      <c r="E61" s="169"/>
      <c r="F61" s="169"/>
      <c r="G61" s="170"/>
      <c r="H61" s="138"/>
      <c r="I61" s="142"/>
      <c r="J61" s="142"/>
      <c r="K61" s="142"/>
      <c r="L61" s="142"/>
      <c r="M61" s="142"/>
      <c r="N61" s="142"/>
      <c r="O61" s="143"/>
      <c r="Q61"/>
      <c r="R61"/>
      <c r="S61"/>
      <c r="T61" s="33" t="s">
        <v>40</v>
      </c>
      <c r="U61" s="46"/>
      <c r="V61" s="49">
        <f>IF(U60=0,V55,IF(V55+1&gt;30,1,V55+1))</f>
        <v>0</v>
      </c>
      <c r="W61" s="34"/>
      <c r="X61" s="1"/>
      <c r="Y61" s="1"/>
    </row>
    <row r="62" spans="2:38" s="16" customFormat="1" ht="15.75" thickTop="1" x14ac:dyDescent="0.25">
      <c r="B62" s="175">
        <f>C$29-1</f>
        <v>42566</v>
      </c>
      <c r="C62" s="176"/>
      <c r="D62" s="176"/>
      <c r="E62" s="176"/>
      <c r="F62" s="176"/>
      <c r="G62" s="177"/>
      <c r="H62" s="58"/>
      <c r="I62" s="58"/>
      <c r="J62" s="58"/>
      <c r="K62" s="58"/>
      <c r="L62" s="58"/>
      <c r="M62" s="58"/>
      <c r="N62" s="58"/>
      <c r="O62" s="59"/>
      <c r="T62" s="38"/>
      <c r="U62" s="121"/>
      <c r="V62" s="121"/>
      <c r="W62" s="40"/>
      <c r="X62" s="17"/>
      <c r="Y62" s="17"/>
      <c r="AC62"/>
      <c r="AD62"/>
      <c r="AE62"/>
      <c r="AF62"/>
      <c r="AG62"/>
      <c r="AH62"/>
      <c r="AI62"/>
      <c r="AJ62"/>
      <c r="AK62"/>
      <c r="AL62"/>
    </row>
    <row r="63" spans="2:38" ht="12" customHeight="1" x14ac:dyDescent="0.25">
      <c r="B63" s="137" t="s">
        <v>5</v>
      </c>
      <c r="C63" s="54" t="s">
        <v>21</v>
      </c>
      <c r="D63" s="55"/>
      <c r="E63" s="56"/>
      <c r="F63" s="55"/>
      <c r="G63" s="62" t="s">
        <v>14</v>
      </c>
      <c r="H63" s="214"/>
      <c r="I63" s="215"/>
      <c r="J63" s="215"/>
      <c r="K63" s="215"/>
      <c r="L63" s="215"/>
      <c r="M63" s="215"/>
      <c r="N63" s="215"/>
      <c r="O63" s="216"/>
      <c r="Q63"/>
      <c r="R63"/>
      <c r="S63"/>
      <c r="T63" s="33" t="s">
        <v>6</v>
      </c>
      <c r="U63" s="44">
        <f>IF(G63="yes",1,0)</f>
        <v>0</v>
      </c>
      <c r="V63" s="47">
        <f>V57+U63</f>
        <v>0</v>
      </c>
      <c r="W63" s="34"/>
      <c r="X63" s="13"/>
      <c r="Y63" s="13"/>
    </row>
    <row r="64" spans="2:38" ht="12" customHeight="1" x14ac:dyDescent="0.25">
      <c r="B64" s="66"/>
      <c r="C64" s="57" t="s">
        <v>22</v>
      </c>
      <c r="D64" s="15"/>
      <c r="E64" s="15"/>
      <c r="F64" s="15"/>
      <c r="G64" s="63" t="s">
        <v>14</v>
      </c>
      <c r="H64" s="178"/>
      <c r="I64" s="179"/>
      <c r="J64" s="179"/>
      <c r="K64" s="179"/>
      <c r="L64" s="179"/>
      <c r="M64" s="179"/>
      <c r="N64" s="179"/>
      <c r="O64" s="180"/>
      <c r="Q64"/>
      <c r="R64"/>
      <c r="S64"/>
      <c r="T64" s="39" t="s">
        <v>19</v>
      </c>
      <c r="U64" s="45">
        <f>IF(G64="yes",1,0)</f>
        <v>0</v>
      </c>
      <c r="V64" s="48">
        <f>IF(V67=1,U64,V58+U64)</f>
        <v>0</v>
      </c>
      <c r="W64" s="34"/>
      <c r="X64" s="1"/>
      <c r="Y64" s="1"/>
    </row>
    <row r="65" spans="2:38" ht="12" customHeight="1" x14ac:dyDescent="0.25">
      <c r="B65" s="66"/>
      <c r="C65" s="57" t="s">
        <v>15</v>
      </c>
      <c r="D65" s="15"/>
      <c r="E65" s="15"/>
      <c r="F65" s="15"/>
      <c r="G65" s="63" t="s">
        <v>14</v>
      </c>
      <c r="H65" s="178"/>
      <c r="I65" s="179"/>
      <c r="J65" s="179"/>
      <c r="K65" s="179"/>
      <c r="L65" s="179"/>
      <c r="M65" s="179"/>
      <c r="N65" s="179"/>
      <c r="O65" s="180"/>
      <c r="Q65"/>
      <c r="R65"/>
      <c r="S65"/>
      <c r="T65" s="39" t="s">
        <v>20</v>
      </c>
      <c r="U65" s="45">
        <f>IF(G65="yes",1,0)</f>
        <v>0</v>
      </c>
      <c r="V65" s="48">
        <f>V59+U65</f>
        <v>0</v>
      </c>
      <c r="W65" s="34"/>
      <c r="X65" s="1"/>
      <c r="Y65" s="1"/>
      <c r="AC65" s="16"/>
      <c r="AD65" s="16"/>
      <c r="AE65" s="16"/>
      <c r="AF65" s="16"/>
      <c r="AG65" s="16"/>
    </row>
    <row r="66" spans="2:38" ht="12" customHeight="1" x14ac:dyDescent="0.25">
      <c r="B66" s="66"/>
      <c r="C66" s="132" t="str">
        <f>IF(U66=0,"n/a",V63)</f>
        <v>n/a</v>
      </c>
      <c r="D66" s="133" t="s">
        <v>7</v>
      </c>
      <c r="E66" s="134" t="str">
        <f>IF(U66=0,"n/a",V64)</f>
        <v>n/a</v>
      </c>
      <c r="F66" s="133" t="s">
        <v>7</v>
      </c>
      <c r="G66" s="135" t="str">
        <f>IF(U66=0,"n/a",V67)</f>
        <v>n/a</v>
      </c>
      <c r="H66" s="178"/>
      <c r="I66" s="179"/>
      <c r="J66" s="179"/>
      <c r="K66" s="179"/>
      <c r="L66" s="179"/>
      <c r="M66" s="179"/>
      <c r="N66" s="179"/>
      <c r="O66" s="180"/>
      <c r="Q66"/>
      <c r="R66"/>
      <c r="S66"/>
      <c r="T66" s="39" t="s">
        <v>33</v>
      </c>
      <c r="U66" s="45">
        <f>SUM(U63:U65)</f>
        <v>0</v>
      </c>
      <c r="V66" s="48"/>
      <c r="W66" s="34"/>
      <c r="X66" s="1"/>
      <c r="Y66" s="1"/>
      <c r="AC66" s="16"/>
      <c r="AD66" s="16"/>
      <c r="AE66" s="16"/>
      <c r="AF66" s="16"/>
      <c r="AG66" s="16"/>
      <c r="AH66" s="16"/>
      <c r="AI66" s="16"/>
      <c r="AJ66" s="16"/>
      <c r="AK66" s="16"/>
      <c r="AL66" s="16"/>
    </row>
    <row r="67" spans="2:38" ht="12" customHeight="1" thickBot="1" x14ac:dyDescent="0.3">
      <c r="B67" s="168" t="str">
        <f>IF(U66=0,"Phase Break or Winter Shutdown",IF(U66=1,"-------------------","Review Site Occupancy Inputs"))</f>
        <v>Phase Break or Winter Shutdown</v>
      </c>
      <c r="C67" s="169"/>
      <c r="D67" s="169"/>
      <c r="E67" s="169"/>
      <c r="F67" s="169"/>
      <c r="G67" s="170"/>
      <c r="H67" s="138"/>
      <c r="I67" s="142"/>
      <c r="J67" s="142"/>
      <c r="K67" s="142"/>
      <c r="L67" s="142"/>
      <c r="M67" s="142"/>
      <c r="N67" s="142"/>
      <c r="O67" s="143"/>
      <c r="Q67"/>
      <c r="R67"/>
      <c r="S67"/>
      <c r="T67" s="33" t="s">
        <v>40</v>
      </c>
      <c r="U67" s="46"/>
      <c r="V67" s="49">
        <f>IF(U66=0,V61,IF(V61+1&gt;30,1,V61+1))</f>
        <v>0</v>
      </c>
      <c r="W67" s="34"/>
      <c r="X67" s="1"/>
      <c r="Y67" s="1"/>
      <c r="AC67" s="16"/>
      <c r="AD67" s="16"/>
      <c r="AE67" s="16"/>
      <c r="AF67" s="16"/>
      <c r="AG67" s="16"/>
    </row>
    <row r="68" spans="2:38" s="16" customFormat="1" ht="15.75" thickTop="1" x14ac:dyDescent="0.25">
      <c r="B68" s="175">
        <f>C$29</f>
        <v>42567</v>
      </c>
      <c r="C68" s="176"/>
      <c r="D68" s="176"/>
      <c r="E68" s="176"/>
      <c r="F68" s="176"/>
      <c r="G68" s="177"/>
      <c r="H68" s="58"/>
      <c r="I68" s="58"/>
      <c r="J68" s="58"/>
      <c r="K68" s="58"/>
      <c r="L68" s="58"/>
      <c r="M68" s="58"/>
      <c r="N68" s="58"/>
      <c r="O68" s="59"/>
      <c r="T68" s="38"/>
      <c r="U68" s="121"/>
      <c r="V68" s="121"/>
      <c r="W68" s="40"/>
      <c r="X68" s="17"/>
      <c r="Y68" s="17"/>
      <c r="AH68"/>
      <c r="AI68"/>
      <c r="AJ68"/>
      <c r="AK68"/>
      <c r="AL68"/>
    </row>
    <row r="69" spans="2:38" ht="12" customHeight="1" x14ac:dyDescent="0.25">
      <c r="B69" s="137" t="s">
        <v>5</v>
      </c>
      <c r="C69" s="54" t="s">
        <v>21</v>
      </c>
      <c r="D69" s="55"/>
      <c r="E69" s="56"/>
      <c r="F69" s="55"/>
      <c r="G69" s="62" t="s">
        <v>14</v>
      </c>
      <c r="H69" s="214"/>
      <c r="I69" s="215"/>
      <c r="J69" s="215"/>
      <c r="K69" s="215"/>
      <c r="L69" s="215"/>
      <c r="M69" s="215"/>
      <c r="N69" s="215"/>
      <c r="O69" s="216"/>
      <c r="Q69"/>
      <c r="R69"/>
      <c r="S69"/>
      <c r="T69" s="33" t="s">
        <v>6</v>
      </c>
      <c r="U69" s="44">
        <f>IF(G69="yes",1,0)</f>
        <v>0</v>
      </c>
      <c r="V69" s="47">
        <f>V63+U69</f>
        <v>0</v>
      </c>
      <c r="W69" s="34"/>
      <c r="X69" s="13"/>
      <c r="Y69" s="13"/>
      <c r="AC69" s="16"/>
      <c r="AD69" s="16"/>
      <c r="AE69" s="16"/>
      <c r="AF69" s="16"/>
      <c r="AG69" s="16"/>
    </row>
    <row r="70" spans="2:38" ht="12" customHeight="1" x14ac:dyDescent="0.25">
      <c r="B70" s="61"/>
      <c r="C70" s="57" t="s">
        <v>22</v>
      </c>
      <c r="D70" s="15"/>
      <c r="E70" s="15"/>
      <c r="F70" s="15"/>
      <c r="G70" s="63" t="s">
        <v>14</v>
      </c>
      <c r="H70" s="178"/>
      <c r="I70" s="179"/>
      <c r="J70" s="179"/>
      <c r="K70" s="179"/>
      <c r="L70" s="179"/>
      <c r="M70" s="179"/>
      <c r="N70" s="179"/>
      <c r="O70" s="180"/>
      <c r="Q70"/>
      <c r="R70"/>
      <c r="S70"/>
      <c r="T70" s="39" t="s">
        <v>19</v>
      </c>
      <c r="U70" s="45">
        <f>IF(G70="yes",1,0)</f>
        <v>0</v>
      </c>
      <c r="V70" s="48">
        <f>IF(V73=1,U70,V64+U70)</f>
        <v>0</v>
      </c>
      <c r="W70" s="34"/>
      <c r="X70" s="1"/>
      <c r="Y70" s="1"/>
      <c r="AC70" s="16"/>
      <c r="AD70" s="16"/>
      <c r="AE70" s="16"/>
      <c r="AF70" s="16"/>
      <c r="AG70" s="16"/>
    </row>
    <row r="71" spans="2:38" ht="12" customHeight="1" x14ac:dyDescent="0.25">
      <c r="B71" s="61"/>
      <c r="C71" s="57" t="s">
        <v>15</v>
      </c>
      <c r="D71" s="15"/>
      <c r="E71" s="15"/>
      <c r="F71" s="15"/>
      <c r="G71" s="63" t="s">
        <v>14</v>
      </c>
      <c r="H71" s="178"/>
      <c r="I71" s="179"/>
      <c r="J71" s="179"/>
      <c r="K71" s="179"/>
      <c r="L71" s="179"/>
      <c r="M71" s="179"/>
      <c r="N71" s="179"/>
      <c r="O71" s="180"/>
      <c r="Q71"/>
      <c r="R71"/>
      <c r="S71"/>
      <c r="T71" s="39" t="s">
        <v>20</v>
      </c>
      <c r="U71" s="45">
        <f>IF(G71="yes",1,0)</f>
        <v>0</v>
      </c>
      <c r="V71" s="48">
        <f>V65+U71</f>
        <v>0</v>
      </c>
      <c r="W71" s="34"/>
      <c r="X71" s="1"/>
      <c r="Y71" s="1"/>
      <c r="AC71" s="16"/>
      <c r="AD71" s="16"/>
      <c r="AE71" s="16"/>
      <c r="AF71" s="16"/>
      <c r="AG71" s="16"/>
    </row>
    <row r="72" spans="2:38" ht="12" customHeight="1" x14ac:dyDescent="0.25">
      <c r="B72" s="61"/>
      <c r="C72" s="132" t="str">
        <f>IF(U72=0,"n/a",V69)</f>
        <v>n/a</v>
      </c>
      <c r="D72" s="133" t="s">
        <v>7</v>
      </c>
      <c r="E72" s="134" t="str">
        <f>IF(U72=0,"n/a",V70)</f>
        <v>n/a</v>
      </c>
      <c r="F72" s="133" t="s">
        <v>7</v>
      </c>
      <c r="G72" s="135" t="str">
        <f>IF(U72=0,"n/a",V73)</f>
        <v>n/a</v>
      </c>
      <c r="H72" s="178"/>
      <c r="I72" s="179"/>
      <c r="J72" s="179"/>
      <c r="K72" s="179"/>
      <c r="L72" s="179"/>
      <c r="M72" s="179"/>
      <c r="N72" s="179"/>
      <c r="O72" s="180"/>
      <c r="Q72"/>
      <c r="R72"/>
      <c r="S72"/>
      <c r="T72" s="39" t="s">
        <v>33</v>
      </c>
      <c r="U72" s="45">
        <f>SUM(U69:U71)</f>
        <v>0</v>
      </c>
      <c r="V72" s="48"/>
      <c r="W72" s="34"/>
      <c r="X72" s="1"/>
      <c r="Y72" s="1"/>
      <c r="AC72" s="25"/>
      <c r="AD72" s="25"/>
      <c r="AE72" s="25"/>
      <c r="AF72" s="25"/>
      <c r="AG72" s="25"/>
    </row>
    <row r="73" spans="2:38" ht="12" customHeight="1" thickBot="1" x14ac:dyDescent="0.3">
      <c r="B73" s="168" t="str">
        <f>IF(U72=0,"Phase Break or Winter Shutdown",IF(U72=1,"-------------------","Review Site Occupancy Inputs"))</f>
        <v>Phase Break or Winter Shutdown</v>
      </c>
      <c r="C73" s="169"/>
      <c r="D73" s="169"/>
      <c r="E73" s="169"/>
      <c r="F73" s="169"/>
      <c r="G73" s="170"/>
      <c r="H73" s="138"/>
      <c r="I73" s="142"/>
      <c r="J73" s="142"/>
      <c r="K73" s="142"/>
      <c r="L73" s="142"/>
      <c r="M73" s="142"/>
      <c r="N73" s="142"/>
      <c r="O73" s="143"/>
      <c r="Q73"/>
      <c r="R73"/>
      <c r="S73"/>
      <c r="T73" s="33" t="s">
        <v>40</v>
      </c>
      <c r="U73" s="46"/>
      <c r="V73" s="49">
        <f>IF(U72=0,V67,IF(V67+1&gt;30,1,V67+1))</f>
        <v>0</v>
      </c>
      <c r="W73" s="34"/>
      <c r="X73" s="1"/>
      <c r="Y73" s="1"/>
      <c r="AC73" s="25"/>
      <c r="AD73" s="25"/>
      <c r="AE73" s="25"/>
      <c r="AF73" s="25"/>
      <c r="AG73" s="25"/>
      <c r="AH73" s="16"/>
      <c r="AI73" s="16"/>
      <c r="AJ73" s="16"/>
      <c r="AK73" s="16"/>
      <c r="AL73" s="16"/>
    </row>
    <row r="74" spans="2:38" ht="6.95" customHeight="1" thickTop="1" thickBo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Q74"/>
      <c r="R74"/>
      <c r="S74"/>
      <c r="T74" s="37"/>
      <c r="U74" s="10"/>
      <c r="V74" s="10"/>
      <c r="W74" s="34"/>
      <c r="X74" s="1"/>
      <c r="Y74" s="1"/>
      <c r="AC74" s="25"/>
      <c r="AD74" s="25"/>
      <c r="AE74" s="25"/>
      <c r="AF74" s="25"/>
      <c r="AG74" s="25"/>
      <c r="AH74" s="16"/>
      <c r="AI74" s="16"/>
      <c r="AJ74" s="16"/>
      <c r="AK74" s="16"/>
      <c r="AL74" s="16"/>
    </row>
    <row r="75" spans="2:38" s="16" customFormat="1" ht="12" customHeight="1" thickTop="1" x14ac:dyDescent="0.25">
      <c r="B75" s="76" t="s">
        <v>57</v>
      </c>
      <c r="C75" s="77"/>
      <c r="D75" s="77"/>
      <c r="E75" s="77"/>
      <c r="F75" s="77"/>
      <c r="G75" s="77"/>
      <c r="H75" s="181" t="s">
        <v>129</v>
      </c>
      <c r="I75" s="182"/>
      <c r="J75" s="182"/>
      <c r="K75" s="187"/>
      <c r="L75" s="181" t="s">
        <v>56</v>
      </c>
      <c r="M75" s="182"/>
      <c r="N75" s="182"/>
      <c r="O75" s="183"/>
      <c r="U75" s="102">
        <f>U33+U39+U45+U51+U57+U63+U69</f>
        <v>0</v>
      </c>
      <c r="V75" s="102"/>
      <c r="W75" s="40"/>
      <c r="X75" s="17"/>
      <c r="Y75" s="17"/>
      <c r="AC75"/>
      <c r="AD75"/>
      <c r="AE75"/>
      <c r="AF75"/>
      <c r="AG75"/>
    </row>
    <row r="76" spans="2:38" s="16" customFormat="1" ht="12" customHeight="1" x14ac:dyDescent="0.25">
      <c r="B76" s="69" t="s">
        <v>60</v>
      </c>
      <c r="C76" s="17"/>
      <c r="D76" s="17"/>
      <c r="E76" s="184">
        <f>U35+U41+U47+U53+U59+U65+U71</f>
        <v>0</v>
      </c>
      <c r="F76" s="185"/>
      <c r="G76" s="186"/>
      <c r="H76" s="17" t="s">
        <v>60</v>
      </c>
      <c r="I76" s="17"/>
      <c r="J76" s="17"/>
      <c r="K76" s="88">
        <f>H19</f>
        <v>0</v>
      </c>
      <c r="L76" s="17" t="s">
        <v>60</v>
      </c>
      <c r="M76" s="17"/>
      <c r="N76" s="17"/>
      <c r="O76" s="50">
        <f>U33+U39+U45+U51+U57+U63+U69</f>
        <v>0</v>
      </c>
      <c r="U76" s="102" t="s">
        <v>37</v>
      </c>
      <c r="V76" s="102"/>
      <c r="W76" s="40"/>
      <c r="X76" s="17"/>
      <c r="Y76" s="17"/>
      <c r="AC76"/>
      <c r="AD76"/>
      <c r="AE76"/>
      <c r="AF76"/>
      <c r="AG76"/>
    </row>
    <row r="77" spans="2:38" s="16" customFormat="1" ht="12" customHeight="1" x14ac:dyDescent="0.25">
      <c r="B77" s="72" t="s">
        <v>61</v>
      </c>
      <c r="C77" s="17"/>
      <c r="D77" s="17"/>
      <c r="E77" s="188">
        <f>H13</f>
        <v>0</v>
      </c>
      <c r="F77" s="189"/>
      <c r="G77" s="190"/>
      <c r="H77" s="17" t="s">
        <v>61</v>
      </c>
      <c r="I77" s="17"/>
      <c r="J77" s="17"/>
      <c r="K77" s="78">
        <f>H17</f>
        <v>0</v>
      </c>
      <c r="L77" s="17" t="s">
        <v>61</v>
      </c>
      <c r="M77" s="17"/>
      <c r="N77" s="17"/>
      <c r="O77" s="73">
        <f>H7</f>
        <v>0</v>
      </c>
      <c r="U77" s="102">
        <f>U35+U41+U47+U53+U59+U65+U71</f>
        <v>0</v>
      </c>
      <c r="V77" s="102"/>
      <c r="W77" s="40"/>
      <c r="X77" s="17"/>
      <c r="Y77" s="17"/>
      <c r="AC77"/>
      <c r="AD77"/>
      <c r="AE77"/>
      <c r="AF77"/>
      <c r="AG77"/>
    </row>
    <row r="78" spans="2:38" s="16" customFormat="1" ht="12" customHeight="1" x14ac:dyDescent="0.25">
      <c r="B78" s="69" t="s">
        <v>62</v>
      </c>
      <c r="C78" s="17"/>
      <c r="D78" s="17"/>
      <c r="E78" s="191">
        <f>E76+E77</f>
        <v>0</v>
      </c>
      <c r="F78" s="192"/>
      <c r="G78" s="193"/>
      <c r="H78" s="17" t="s">
        <v>62</v>
      </c>
      <c r="I78" s="17"/>
      <c r="J78" s="17"/>
      <c r="K78" s="78">
        <f>K76+K77</f>
        <v>0</v>
      </c>
      <c r="L78" s="17" t="s">
        <v>62</v>
      </c>
      <c r="M78" s="17"/>
      <c r="N78" s="17"/>
      <c r="O78" s="74">
        <f>O76+O77</f>
        <v>0</v>
      </c>
      <c r="U78" s="102"/>
      <c r="V78" s="102"/>
      <c r="W78" s="40"/>
      <c r="X78" s="17"/>
      <c r="Y78" s="17"/>
      <c r="AC78"/>
      <c r="AD78"/>
      <c r="AE78"/>
      <c r="AF78"/>
      <c r="AG78"/>
    </row>
    <row r="79" spans="2:38" s="16" customFormat="1" ht="12" customHeight="1" x14ac:dyDescent="0.25">
      <c r="B79" s="69"/>
      <c r="C79" s="17"/>
      <c r="D79" s="17"/>
      <c r="E79" s="70"/>
      <c r="F79" s="17"/>
      <c r="G79" s="32"/>
      <c r="H79" s="17" t="s">
        <v>63</v>
      </c>
      <c r="I79" s="17"/>
      <c r="J79" s="17"/>
      <c r="K79" s="85">
        <f>R17</f>
        <v>0</v>
      </c>
      <c r="L79" s="17" t="s">
        <v>65</v>
      </c>
      <c r="M79" s="17"/>
      <c r="N79" s="17"/>
      <c r="O79" s="89">
        <f>R7</f>
        <v>0</v>
      </c>
      <c r="U79" s="17"/>
      <c r="V79" s="17"/>
      <c r="AC79"/>
      <c r="AD79"/>
      <c r="AE79"/>
      <c r="AF79"/>
      <c r="AG79"/>
    </row>
    <row r="80" spans="2:38" s="16" customFormat="1" ht="12" customHeight="1" x14ac:dyDescent="0.25">
      <c r="B80" s="69"/>
      <c r="C80" s="17"/>
      <c r="D80" s="17"/>
      <c r="E80" s="70"/>
      <c r="F80" s="17"/>
      <c r="G80" s="32"/>
      <c r="H80" s="26" t="s">
        <v>66</v>
      </c>
      <c r="I80" s="17"/>
      <c r="J80" s="17"/>
      <c r="K80" s="85">
        <f>R18</f>
        <v>0</v>
      </c>
      <c r="L80" s="26" t="s">
        <v>67</v>
      </c>
      <c r="M80" s="17"/>
      <c r="N80" s="17"/>
      <c r="O80" s="89">
        <f>R8</f>
        <v>0</v>
      </c>
      <c r="U80" s="17"/>
      <c r="V80" s="17"/>
      <c r="AC80"/>
      <c r="AD80"/>
      <c r="AE80"/>
      <c r="AF80"/>
      <c r="AG80"/>
      <c r="AH80" s="25"/>
      <c r="AI80" s="25"/>
      <c r="AJ80" s="25"/>
      <c r="AK80" s="25"/>
      <c r="AL80" s="25"/>
    </row>
    <row r="81" spans="2:38" s="16" customFormat="1" ht="12" customHeight="1" thickBot="1" x14ac:dyDescent="0.3">
      <c r="B81" s="20"/>
      <c r="C81" s="21"/>
      <c r="D81" s="21"/>
      <c r="E81" s="42"/>
      <c r="F81" s="21"/>
      <c r="G81" s="41"/>
      <c r="H81" s="75" t="s">
        <v>64</v>
      </c>
      <c r="I81" s="21"/>
      <c r="J81" s="21"/>
      <c r="K81" s="71" t="str">
        <f>IF(K78&gt;(K79+K80),(K78-(K79+K80))*R19,"")</f>
        <v/>
      </c>
      <c r="L81" s="75" t="s">
        <v>64</v>
      </c>
      <c r="M81" s="21"/>
      <c r="N81" s="21"/>
      <c r="O81" s="90" t="str">
        <f>IF(O78&gt;(O79+O80),(O78-(O79+O80))*R9,"")</f>
        <v/>
      </c>
      <c r="U81" s="17"/>
      <c r="V81" s="17"/>
      <c r="AC81"/>
      <c r="AD81"/>
      <c r="AE81"/>
      <c r="AF81"/>
      <c r="AG81"/>
      <c r="AH81" s="25"/>
      <c r="AI81" s="25"/>
      <c r="AJ81" s="25"/>
      <c r="AK81" s="25"/>
      <c r="AL81" s="25"/>
    </row>
    <row r="82" spans="2:38" s="25" customFormat="1" ht="15.75" customHeight="1" thickTop="1" x14ac:dyDescent="0.25">
      <c r="B82" s="119" t="s">
        <v>58</v>
      </c>
      <c r="C82" s="24"/>
      <c r="D82" s="24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Q82" s="38"/>
      <c r="R82" s="36"/>
      <c r="S82" s="36"/>
      <c r="T82" s="40"/>
      <c r="U82" s="24"/>
      <c r="V82" s="24"/>
      <c r="AC82"/>
      <c r="AD82"/>
      <c r="AE82"/>
      <c r="AF82"/>
      <c r="AG82"/>
    </row>
    <row r="83" spans="2:38" s="25" customFormat="1" ht="15.75" customHeight="1" x14ac:dyDescent="0.25">
      <c r="B83" s="24"/>
      <c r="C83" s="24"/>
      <c r="D83" s="2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Q83" s="38"/>
      <c r="R83" s="36"/>
      <c r="S83" s="36"/>
      <c r="T83" s="40"/>
      <c r="U83" s="24"/>
      <c r="V83" s="24"/>
      <c r="AC83"/>
      <c r="AD83"/>
      <c r="AE83"/>
      <c r="AF83"/>
      <c r="AG83"/>
      <c r="AH83"/>
      <c r="AI83"/>
      <c r="AJ83"/>
      <c r="AK83"/>
      <c r="AL83"/>
    </row>
    <row r="84" spans="2:38" s="25" customFormat="1" ht="15.75" customHeight="1" x14ac:dyDescent="0.25">
      <c r="B84" s="24"/>
      <c r="C84" s="24"/>
      <c r="D84" s="2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Q84" s="38"/>
      <c r="R84" s="36"/>
      <c r="S84" s="36"/>
      <c r="T84" s="40"/>
      <c r="U84" s="24"/>
      <c r="V84" s="24"/>
      <c r="AC84"/>
      <c r="AD84"/>
      <c r="AE84"/>
      <c r="AF84"/>
      <c r="AG84"/>
      <c r="AH84"/>
      <c r="AI84"/>
      <c r="AJ84"/>
      <c r="AK84"/>
      <c r="AL84"/>
    </row>
    <row r="85" spans="2:38" ht="15.75" customHeight="1" x14ac:dyDescent="0.25">
      <c r="B85" s="1" t="s">
        <v>12</v>
      </c>
      <c r="C85" s="1"/>
      <c r="D85" s="1"/>
      <c r="E85" s="2"/>
      <c r="F85" s="2"/>
      <c r="G85" s="2"/>
      <c r="H85" s="2"/>
      <c r="I85" s="2"/>
      <c r="J85" s="1"/>
      <c r="L85" s="9" t="s">
        <v>13</v>
      </c>
      <c r="M85" s="43"/>
      <c r="N85" s="43"/>
      <c r="O85" s="43"/>
    </row>
    <row r="86" spans="2:38" ht="11.1" customHeight="1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93" t="s">
        <v>26</v>
      </c>
    </row>
    <row r="87" spans="2:38" ht="11.1" customHeight="1" x14ac:dyDescent="0.25">
      <c r="B87" s="99" t="s">
        <v>166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98" t="s">
        <v>83</v>
      </c>
    </row>
    <row r="88" spans="2:3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86"/>
      <c r="N88" s="86"/>
      <c r="O88" s="86"/>
    </row>
    <row r="89" spans="2:38" x14ac:dyDescent="0.25">
      <c r="L89" s="1"/>
      <c r="M89" s="17"/>
      <c r="N89" s="17"/>
      <c r="O89" s="1"/>
    </row>
    <row r="90" spans="2:38" x14ac:dyDescent="0.25">
      <c r="L90" s="1"/>
      <c r="M90" s="17"/>
      <c r="N90" s="17"/>
      <c r="O90" s="1"/>
    </row>
    <row r="91" spans="2:38" x14ac:dyDescent="0.25">
      <c r="L91" s="1"/>
      <c r="M91" s="17"/>
      <c r="N91" s="17"/>
      <c r="O91" s="1"/>
    </row>
    <row r="92" spans="2:38" x14ac:dyDescent="0.25">
      <c r="L92" s="17"/>
      <c r="M92" s="17"/>
      <c r="N92" s="17"/>
      <c r="O92" s="17"/>
    </row>
    <row r="93" spans="2:38" x14ac:dyDescent="0.25">
      <c r="L93" s="17"/>
      <c r="M93" s="17"/>
      <c r="N93" s="17"/>
      <c r="O93" s="40"/>
    </row>
    <row r="94" spans="2:38" x14ac:dyDescent="0.25">
      <c r="L94" s="17"/>
      <c r="M94" s="17"/>
      <c r="N94" s="17"/>
      <c r="O94" s="40"/>
    </row>
  </sheetData>
  <sheetProtection formatCells="0" formatColumns="0" formatRows="0" insertColumns="0" insertRows="0"/>
  <mergeCells count="73">
    <mergeCell ref="AC4:AF4"/>
    <mergeCell ref="AC9:AF9"/>
    <mergeCell ref="H54:O54"/>
    <mergeCell ref="H57:O57"/>
    <mergeCell ref="H58:O58"/>
    <mergeCell ref="H45:O45"/>
    <mergeCell ref="H46:O46"/>
    <mergeCell ref="H47:O47"/>
    <mergeCell ref="H48:O48"/>
    <mergeCell ref="H51:O51"/>
    <mergeCell ref="H52:O52"/>
    <mergeCell ref="H53:O53"/>
    <mergeCell ref="H39:O39"/>
    <mergeCell ref="H40:O40"/>
    <mergeCell ref="H41:O41"/>
    <mergeCell ref="H42:O42"/>
    <mergeCell ref="H71:O71"/>
    <mergeCell ref="H72:O72"/>
    <mergeCell ref="H63:O63"/>
    <mergeCell ref="H64:O64"/>
    <mergeCell ref="H65:O65"/>
    <mergeCell ref="H66:O66"/>
    <mergeCell ref="H69:O69"/>
    <mergeCell ref="C29:H29"/>
    <mergeCell ref="L29:O29"/>
    <mergeCell ref="C27:I27"/>
    <mergeCell ref="B43:G43"/>
    <mergeCell ref="B49:G49"/>
    <mergeCell ref="B31:G31"/>
    <mergeCell ref="H31:O31"/>
    <mergeCell ref="B32:G32"/>
    <mergeCell ref="H36:O36"/>
    <mergeCell ref="H35:O35"/>
    <mergeCell ref="H34:O34"/>
    <mergeCell ref="H33:O33"/>
    <mergeCell ref="H3:H4"/>
    <mergeCell ref="I3:O4"/>
    <mergeCell ref="H7:H8"/>
    <mergeCell ref="I7:O8"/>
    <mergeCell ref="H9:H10"/>
    <mergeCell ref="I9:O10"/>
    <mergeCell ref="E84:O84"/>
    <mergeCell ref="E77:G77"/>
    <mergeCell ref="E78:G78"/>
    <mergeCell ref="H11:H12"/>
    <mergeCell ref="I11:O12"/>
    <mergeCell ref="H13:H14"/>
    <mergeCell ref="I13:O14"/>
    <mergeCell ref="H17:H18"/>
    <mergeCell ref="I17:O18"/>
    <mergeCell ref="B44:G44"/>
    <mergeCell ref="B50:G50"/>
    <mergeCell ref="B37:G37"/>
    <mergeCell ref="H19:H20"/>
    <mergeCell ref="I19:O20"/>
    <mergeCell ref="C28:I28"/>
    <mergeCell ref="M28:O28"/>
    <mergeCell ref="B55:G55"/>
    <mergeCell ref="B61:G61"/>
    <mergeCell ref="B38:G38"/>
    <mergeCell ref="E82:O82"/>
    <mergeCell ref="E83:O83"/>
    <mergeCell ref="B56:G56"/>
    <mergeCell ref="B62:G62"/>
    <mergeCell ref="B68:G68"/>
    <mergeCell ref="B67:G67"/>
    <mergeCell ref="B73:G73"/>
    <mergeCell ref="H59:O59"/>
    <mergeCell ref="H60:O60"/>
    <mergeCell ref="L75:O75"/>
    <mergeCell ref="E76:G76"/>
    <mergeCell ref="H75:K75"/>
    <mergeCell ref="H70:O70"/>
  </mergeCells>
  <conditionalFormatting sqref="E72 E66">
    <cfRule type="cellIs" dxfId="81" priority="110" stopIfTrue="1" operator="greaterThan">
      <formula>8</formula>
    </cfRule>
  </conditionalFormatting>
  <conditionalFormatting sqref="E36">
    <cfRule type="cellIs" dxfId="80" priority="58" stopIfTrue="1" operator="greaterThan">
      <formula>8</formula>
    </cfRule>
  </conditionalFormatting>
  <conditionalFormatting sqref="C36">
    <cfRule type="containsText" dxfId="79" priority="57" operator="containsText" text="n/a">
      <formula>NOT(ISERROR(SEARCH("n/a",C36)))</formula>
    </cfRule>
  </conditionalFormatting>
  <conditionalFormatting sqref="E36">
    <cfRule type="containsText" dxfId="78" priority="56" operator="containsText" text="n/a">
      <formula>NOT(ISERROR(SEARCH("n/a",E36)))</formula>
    </cfRule>
  </conditionalFormatting>
  <conditionalFormatting sqref="G36">
    <cfRule type="containsText" dxfId="77" priority="55" operator="containsText" text="n/a">
      <formula>NOT(ISERROR(SEARCH("n/a",G36)))</formula>
    </cfRule>
  </conditionalFormatting>
  <conditionalFormatting sqref="G42">
    <cfRule type="containsText" dxfId="76" priority="51" operator="containsText" text="n/a">
      <formula>NOT(ISERROR(SEARCH("n/a",G42)))</formula>
    </cfRule>
  </conditionalFormatting>
  <conditionalFormatting sqref="C48">
    <cfRule type="containsText" dxfId="75" priority="49" operator="containsText" text="n/a">
      <formula>NOT(ISERROR(SEARCH("n/a",C48)))</formula>
    </cfRule>
  </conditionalFormatting>
  <conditionalFormatting sqref="E54">
    <cfRule type="cellIs" dxfId="74" priority="46" stopIfTrue="1" operator="greaterThan">
      <formula>8</formula>
    </cfRule>
  </conditionalFormatting>
  <conditionalFormatting sqref="C54">
    <cfRule type="containsText" dxfId="73" priority="45" operator="containsText" text="n/a">
      <formula>NOT(ISERROR(SEARCH("n/a",C54)))</formula>
    </cfRule>
  </conditionalFormatting>
  <conditionalFormatting sqref="E54">
    <cfRule type="containsText" dxfId="72" priority="44" operator="containsText" text="n/a">
      <formula>NOT(ISERROR(SEARCH("n/a",E54)))</formula>
    </cfRule>
  </conditionalFormatting>
  <conditionalFormatting sqref="G54">
    <cfRule type="containsText" dxfId="71" priority="43" operator="containsText" text="n/a">
      <formula>NOT(ISERROR(SEARCH("n/a",G54)))</formula>
    </cfRule>
  </conditionalFormatting>
  <conditionalFormatting sqref="E42">
    <cfRule type="cellIs" dxfId="70" priority="54" stopIfTrue="1" operator="greaterThan">
      <formula>8</formula>
    </cfRule>
  </conditionalFormatting>
  <conditionalFormatting sqref="C42">
    <cfRule type="containsText" dxfId="69" priority="53" operator="containsText" text="n/a">
      <formula>NOT(ISERROR(SEARCH("n/a",C42)))</formula>
    </cfRule>
  </conditionalFormatting>
  <conditionalFormatting sqref="E42">
    <cfRule type="containsText" dxfId="68" priority="52" operator="containsText" text="n/a">
      <formula>NOT(ISERROR(SEARCH("n/a",E42)))</formula>
    </cfRule>
  </conditionalFormatting>
  <conditionalFormatting sqref="E48">
    <cfRule type="cellIs" dxfId="67" priority="50" stopIfTrue="1" operator="greaterThan">
      <formula>8</formula>
    </cfRule>
  </conditionalFormatting>
  <conditionalFormatting sqref="E48">
    <cfRule type="containsText" dxfId="66" priority="48" operator="containsText" text="n/a">
      <formula>NOT(ISERROR(SEARCH("n/a",E48)))</formula>
    </cfRule>
  </conditionalFormatting>
  <conditionalFormatting sqref="G48">
    <cfRule type="containsText" dxfId="65" priority="47" operator="containsText" text="n/a">
      <formula>NOT(ISERROR(SEARCH("n/a",G48)))</formula>
    </cfRule>
  </conditionalFormatting>
  <conditionalFormatting sqref="E60">
    <cfRule type="cellIs" dxfId="64" priority="42" stopIfTrue="1" operator="greaterThan">
      <formula>8</formula>
    </cfRule>
  </conditionalFormatting>
  <conditionalFormatting sqref="C60">
    <cfRule type="containsText" dxfId="63" priority="41" operator="containsText" text="n/a">
      <formula>NOT(ISERROR(SEARCH("n/a",C60)))</formula>
    </cfRule>
  </conditionalFormatting>
  <conditionalFormatting sqref="E60">
    <cfRule type="containsText" dxfId="62" priority="40" operator="containsText" text="n/a">
      <formula>NOT(ISERROR(SEARCH("n/a",E60)))</formula>
    </cfRule>
  </conditionalFormatting>
  <conditionalFormatting sqref="G60">
    <cfRule type="containsText" dxfId="61" priority="39" operator="containsText" text="n/a">
      <formula>NOT(ISERROR(SEARCH("n/a",G60)))</formula>
    </cfRule>
  </conditionalFormatting>
  <conditionalFormatting sqref="C66">
    <cfRule type="containsText" dxfId="60" priority="37" operator="containsText" text="n/a">
      <formula>NOT(ISERROR(SEARCH("n/a",C66)))</formula>
    </cfRule>
  </conditionalFormatting>
  <conditionalFormatting sqref="E66">
    <cfRule type="containsText" dxfId="59" priority="36" operator="containsText" text="n/a">
      <formula>NOT(ISERROR(SEARCH("n/a",E66)))</formula>
    </cfRule>
  </conditionalFormatting>
  <conditionalFormatting sqref="G66">
    <cfRule type="containsText" dxfId="58" priority="35" operator="containsText" text="n/a">
      <formula>NOT(ISERROR(SEARCH("n/a",G66)))</formula>
    </cfRule>
  </conditionalFormatting>
  <conditionalFormatting sqref="C72">
    <cfRule type="containsText" dxfId="57" priority="34" operator="containsText" text="n/a">
      <formula>NOT(ISERROR(SEARCH("n/a",C72)))</formula>
    </cfRule>
  </conditionalFormatting>
  <conditionalFormatting sqref="E72">
    <cfRule type="containsText" dxfId="56" priority="33" operator="containsText" text="n/a">
      <formula>NOT(ISERROR(SEARCH("n/a",E72)))</formula>
    </cfRule>
  </conditionalFormatting>
  <conditionalFormatting sqref="G72">
    <cfRule type="containsText" dxfId="55" priority="32" operator="containsText" text="n/a">
      <formula>NOT(ISERROR(SEARCH("n/a",G72)))</formula>
    </cfRule>
  </conditionalFormatting>
  <conditionalFormatting sqref="B37">
    <cfRule type="containsText" dxfId="54" priority="16" stopIfTrue="1" operator="containsText" text="Phase">
      <formula>NOT(ISERROR(SEARCH("Phase",B37)))</formula>
    </cfRule>
    <cfRule type="containsText" dxfId="53" priority="17" stopIfTrue="1" operator="containsText" text="Review">
      <formula>NOT(ISERROR(SEARCH("Review",B37)))</formula>
    </cfRule>
  </conditionalFormatting>
  <conditionalFormatting sqref="B43">
    <cfRule type="containsText" dxfId="52" priority="14" stopIfTrue="1" operator="containsText" text="Phase">
      <formula>NOT(ISERROR(SEARCH("Phase",B43)))</formula>
    </cfRule>
    <cfRule type="containsText" dxfId="51" priority="15" stopIfTrue="1" operator="containsText" text="Review">
      <formula>NOT(ISERROR(SEARCH("Review",B43)))</formula>
    </cfRule>
  </conditionalFormatting>
  <conditionalFormatting sqref="B73">
    <cfRule type="containsText" dxfId="50" priority="2" stopIfTrue="1" operator="containsText" text="Phase">
      <formula>NOT(ISERROR(SEARCH("Phase",B73)))</formula>
    </cfRule>
    <cfRule type="containsText" dxfId="49" priority="3" stopIfTrue="1" operator="containsText" text="Review">
      <formula>NOT(ISERROR(SEARCH("Review",B73)))</formula>
    </cfRule>
  </conditionalFormatting>
  <conditionalFormatting sqref="B49">
    <cfRule type="containsText" dxfId="48" priority="10" stopIfTrue="1" operator="containsText" text="Phase">
      <formula>NOT(ISERROR(SEARCH("Phase",B49)))</formula>
    </cfRule>
    <cfRule type="containsText" dxfId="47" priority="11" stopIfTrue="1" operator="containsText" text="Review">
      <formula>NOT(ISERROR(SEARCH("Review",B49)))</formula>
    </cfRule>
  </conditionalFormatting>
  <conditionalFormatting sqref="B55">
    <cfRule type="containsText" dxfId="46" priority="8" stopIfTrue="1" operator="containsText" text="Phase">
      <formula>NOT(ISERROR(SEARCH("Phase",B55)))</formula>
    </cfRule>
    <cfRule type="containsText" dxfId="45" priority="9" stopIfTrue="1" operator="containsText" text="Review">
      <formula>NOT(ISERROR(SEARCH("Review",B55)))</formula>
    </cfRule>
  </conditionalFormatting>
  <conditionalFormatting sqref="B61">
    <cfRule type="containsText" dxfId="44" priority="6" stopIfTrue="1" operator="containsText" text="Phase">
      <formula>NOT(ISERROR(SEARCH("Phase",B61)))</formula>
    </cfRule>
    <cfRule type="containsText" dxfId="43" priority="7" stopIfTrue="1" operator="containsText" text="Review">
      <formula>NOT(ISERROR(SEARCH("Review",B61)))</formula>
    </cfRule>
  </conditionalFormatting>
  <conditionalFormatting sqref="B67">
    <cfRule type="containsText" dxfId="42" priority="4" stopIfTrue="1" operator="containsText" text="Phase">
      <formula>NOT(ISERROR(SEARCH("Phase",B67)))</formula>
    </cfRule>
    <cfRule type="containsText" dxfId="41" priority="5" stopIfTrue="1" operator="containsText" text="Review">
      <formula>NOT(ISERROR(SEARCH("Review",B67)))</formula>
    </cfRule>
  </conditionalFormatting>
  <printOptions horizontalCentered="1"/>
  <pageMargins left="0.31496062992126" right="0.31496062992126" top="0.17" bottom="0.17" header="0.31496062992126" footer="0.31496062992126"/>
  <pageSetup scale="9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G33:G35 G39:G41 G45:G47 G51:G53 G57:G59 G63:G65 G69:G71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M94"/>
  <sheetViews>
    <sheetView showGridLines="0" zoomScaleNormal="100" zoomScaleSheetLayoutView="100" workbookViewId="0">
      <selection activeCell="H90" sqref="H90"/>
    </sheetView>
  </sheetViews>
  <sheetFormatPr defaultRowHeight="15" x14ac:dyDescent="0.25"/>
  <cols>
    <col min="1" max="1" width="3.7109375" customWidth="1"/>
    <col min="2" max="2" width="14.42578125" customWidth="1"/>
    <col min="3" max="3" width="3.7109375" customWidth="1"/>
    <col min="4" max="4" width="1.7109375" customWidth="1"/>
    <col min="5" max="5" width="3.7109375" customWidth="1"/>
    <col min="6" max="6" width="1.7109375" customWidth="1"/>
    <col min="7" max="7" width="3.7109375" customWidth="1"/>
    <col min="8" max="8" width="9.140625" customWidth="1"/>
    <col min="10" max="10" width="3.7109375" customWidth="1"/>
    <col min="11" max="11" width="12.7109375" customWidth="1"/>
    <col min="14" max="14" width="3.7109375" customWidth="1"/>
    <col min="15" max="15" width="12.7109375" customWidth="1"/>
    <col min="17" max="17" width="13.28515625" style="37" customWidth="1"/>
    <col min="18" max="18" width="10" style="10" customWidth="1"/>
    <col min="19" max="19" width="11" style="10" customWidth="1"/>
    <col min="20" max="20" width="9.140625" style="34" hidden="1" customWidth="1"/>
    <col min="21" max="22" width="9.140625" style="1" hidden="1" customWidth="1"/>
    <col min="23" max="23" width="9.140625" hidden="1" customWidth="1"/>
    <col min="29" max="29" width="14.85546875" customWidth="1"/>
    <col min="30" max="38" width="11.28515625" customWidth="1"/>
  </cols>
  <sheetData>
    <row r="1" spans="2:39" ht="21" x14ac:dyDescent="0.4">
      <c r="B1" s="106" t="s">
        <v>100</v>
      </c>
      <c r="P1" s="106" t="s">
        <v>59</v>
      </c>
      <c r="AB1" s="145"/>
      <c r="AC1" s="106" t="s">
        <v>154</v>
      </c>
      <c r="AD1" s="37"/>
      <c r="AE1" s="10"/>
      <c r="AF1" s="10"/>
      <c r="AG1" s="34"/>
      <c r="AH1" s="1"/>
      <c r="AI1" s="1"/>
      <c r="AJ1" s="1"/>
      <c r="AK1" s="1"/>
      <c r="AL1" s="1"/>
    </row>
    <row r="2" spans="2:39" ht="14.45" x14ac:dyDescent="0.3">
      <c r="B2" s="83"/>
      <c r="AB2" s="1"/>
      <c r="AD2" s="37"/>
      <c r="AE2" s="10"/>
      <c r="AF2" s="10"/>
      <c r="AG2" s="34"/>
      <c r="AH2" s="1"/>
      <c r="AI2" s="1"/>
      <c r="AJ2" s="1"/>
      <c r="AK2" s="1"/>
      <c r="AL2" s="1"/>
    </row>
    <row r="3" spans="2:39" ht="12" customHeight="1" x14ac:dyDescent="0.25">
      <c r="B3" s="27" t="s">
        <v>31</v>
      </c>
      <c r="C3" s="19"/>
      <c r="D3" s="19"/>
      <c r="E3" s="19"/>
      <c r="F3" s="19"/>
      <c r="G3" s="28"/>
      <c r="H3" s="198">
        <v>2</v>
      </c>
      <c r="I3" s="196" t="s">
        <v>32</v>
      </c>
      <c r="J3" s="197"/>
      <c r="K3" s="197"/>
      <c r="L3" s="197"/>
      <c r="M3" s="197"/>
      <c r="N3" s="197"/>
      <c r="O3" s="197"/>
      <c r="P3" s="1"/>
      <c r="T3" s="17"/>
      <c r="U3" s="17"/>
      <c r="AB3" s="1"/>
      <c r="AC3" s="1"/>
      <c r="AD3" s="37"/>
      <c r="AE3" s="10"/>
      <c r="AF3" s="10"/>
      <c r="AG3" s="17"/>
      <c r="AH3" s="17"/>
      <c r="AI3" s="1"/>
      <c r="AJ3" s="1"/>
      <c r="AK3" s="1"/>
      <c r="AL3" s="1"/>
    </row>
    <row r="4" spans="2:39" ht="12" customHeight="1" x14ac:dyDescent="0.25">
      <c r="B4" s="31" t="s">
        <v>18</v>
      </c>
      <c r="C4" s="18"/>
      <c r="D4" s="18"/>
      <c r="E4" s="18"/>
      <c r="F4" s="18"/>
      <c r="G4" s="30"/>
      <c r="H4" s="199"/>
      <c r="I4" s="196"/>
      <c r="J4" s="197"/>
      <c r="K4" s="197"/>
      <c r="L4" s="197"/>
      <c r="M4" s="197"/>
      <c r="N4" s="197"/>
      <c r="O4" s="197"/>
      <c r="P4" s="1"/>
      <c r="T4" s="17"/>
      <c r="U4" s="17"/>
      <c r="AB4" s="1"/>
      <c r="AC4" s="217" t="s">
        <v>155</v>
      </c>
      <c r="AD4" s="218"/>
      <c r="AE4" s="218"/>
      <c r="AF4" s="218"/>
      <c r="AG4" s="151"/>
      <c r="AH4" s="17"/>
      <c r="AI4" s="1"/>
      <c r="AJ4" s="1"/>
      <c r="AK4" s="1"/>
      <c r="AL4" s="1"/>
    </row>
    <row r="5" spans="2:39" s="16" customFormat="1" ht="14.45" x14ac:dyDescent="0.3">
      <c r="T5" s="17"/>
      <c r="U5" s="17"/>
      <c r="AB5" s="17"/>
      <c r="AC5" s="152"/>
      <c r="AD5" s="153"/>
      <c r="AE5" s="154" t="s">
        <v>157</v>
      </c>
      <c r="AF5" s="154" t="s">
        <v>39</v>
      </c>
      <c r="AG5" s="155" t="s">
        <v>38</v>
      </c>
      <c r="AH5" s="17"/>
      <c r="AI5" s="17"/>
      <c r="AJ5" s="17"/>
      <c r="AK5" s="17"/>
      <c r="AL5" s="17"/>
    </row>
    <row r="6" spans="2:39" s="16" customFormat="1" ht="14.45" x14ac:dyDescent="0.3">
      <c r="B6" s="83" t="s">
        <v>88</v>
      </c>
      <c r="P6" s="83" t="s">
        <v>9</v>
      </c>
      <c r="Q6" s="37"/>
      <c r="R6" s="10"/>
      <c r="S6" s="10"/>
      <c r="T6" s="17"/>
      <c r="U6" s="17"/>
      <c r="AB6" s="146"/>
      <c r="AC6" s="161" t="s">
        <v>160</v>
      </c>
      <c r="AD6" s="153"/>
      <c r="AE6" s="162">
        <v>40</v>
      </c>
      <c r="AF6" s="162">
        <v>30</v>
      </c>
      <c r="AG6" s="163">
        <f>AE6+AF6</f>
        <v>70</v>
      </c>
      <c r="AH6" s="167" t="s">
        <v>161</v>
      </c>
      <c r="AI6" s="130"/>
      <c r="AJ6" s="130"/>
      <c r="AK6" s="130"/>
      <c r="AL6" s="130"/>
    </row>
    <row r="7" spans="2:39" s="16" customFormat="1" ht="12" x14ac:dyDescent="0.2">
      <c r="B7" s="27" t="s">
        <v>9</v>
      </c>
      <c r="C7" s="19"/>
      <c r="D7" s="19"/>
      <c r="E7" s="19"/>
      <c r="F7" s="19"/>
      <c r="G7" s="28"/>
      <c r="H7" s="198">
        <v>14</v>
      </c>
      <c r="I7" s="196" t="s">
        <v>27</v>
      </c>
      <c r="J7" s="197"/>
      <c r="K7" s="197"/>
      <c r="L7" s="197"/>
      <c r="M7" s="197"/>
      <c r="N7" s="197"/>
      <c r="O7" s="202"/>
      <c r="P7" s="79" t="s">
        <v>65</v>
      </c>
      <c r="Q7" s="19"/>
      <c r="R7" s="64">
        <v>10</v>
      </c>
      <c r="S7" s="92" t="s">
        <v>75</v>
      </c>
      <c r="T7" s="40"/>
      <c r="U7" s="17"/>
      <c r="V7" s="17"/>
      <c r="AB7" s="26"/>
      <c r="AC7" s="16" t="s">
        <v>159</v>
      </c>
      <c r="AH7" s="167" t="s">
        <v>163</v>
      </c>
      <c r="AI7" s="159"/>
      <c r="AJ7" s="159"/>
      <c r="AK7" s="159"/>
      <c r="AL7" s="167"/>
      <c r="AM7" s="84"/>
    </row>
    <row r="8" spans="2:39" s="16" customFormat="1" ht="12" x14ac:dyDescent="0.2">
      <c r="B8" s="29" t="s">
        <v>16</v>
      </c>
      <c r="C8" s="18"/>
      <c r="D8" s="18"/>
      <c r="E8" s="18"/>
      <c r="F8" s="18"/>
      <c r="G8" s="30"/>
      <c r="H8" s="199"/>
      <c r="I8" s="196"/>
      <c r="J8" s="197"/>
      <c r="K8" s="197"/>
      <c r="L8" s="197"/>
      <c r="M8" s="197"/>
      <c r="N8" s="197"/>
      <c r="O8" s="202"/>
      <c r="P8" s="80" t="s">
        <v>67</v>
      </c>
      <c r="Q8" s="17"/>
      <c r="R8" s="81">
        <v>5</v>
      </c>
      <c r="S8" s="92" t="s">
        <v>76</v>
      </c>
      <c r="T8" s="40"/>
      <c r="U8" s="17"/>
      <c r="V8" s="17"/>
      <c r="AB8" s="26"/>
      <c r="AH8" s="167"/>
      <c r="AI8" s="159"/>
      <c r="AJ8" s="159"/>
      <c r="AK8" s="159"/>
      <c r="AL8" s="167"/>
      <c r="AM8" s="84"/>
    </row>
    <row r="9" spans="2:39" s="16" customFormat="1" ht="12" x14ac:dyDescent="0.2">
      <c r="B9" s="27" t="s">
        <v>17</v>
      </c>
      <c r="C9" s="19"/>
      <c r="D9" s="19"/>
      <c r="E9" s="19"/>
      <c r="F9" s="19"/>
      <c r="G9" s="28"/>
      <c r="H9" s="198">
        <v>27</v>
      </c>
      <c r="I9" s="196" t="s">
        <v>105</v>
      </c>
      <c r="J9" s="197"/>
      <c r="K9" s="197"/>
      <c r="L9" s="197"/>
      <c r="M9" s="197"/>
      <c r="N9" s="197"/>
      <c r="O9" s="202"/>
      <c r="P9" s="29" t="s">
        <v>68</v>
      </c>
      <c r="Q9" s="18"/>
      <c r="R9" s="65">
        <v>800</v>
      </c>
      <c r="S9" s="92" t="s">
        <v>77</v>
      </c>
      <c r="T9" s="40"/>
      <c r="U9" s="17"/>
      <c r="V9" s="17"/>
      <c r="AB9" s="26"/>
      <c r="AC9" s="217" t="s">
        <v>156</v>
      </c>
      <c r="AD9" s="218"/>
      <c r="AE9" s="218"/>
      <c r="AF9" s="218"/>
      <c r="AG9" s="164"/>
      <c r="AH9" s="167"/>
      <c r="AI9" s="159"/>
      <c r="AJ9" s="159"/>
      <c r="AK9" s="159"/>
      <c r="AL9" s="167"/>
      <c r="AM9" s="84"/>
    </row>
    <row r="10" spans="2:39" s="16" customFormat="1" x14ac:dyDescent="0.25">
      <c r="B10" s="29" t="s">
        <v>16</v>
      </c>
      <c r="C10" s="18"/>
      <c r="D10" s="18"/>
      <c r="E10" s="18"/>
      <c r="F10" s="18"/>
      <c r="G10" s="30"/>
      <c r="H10" s="199"/>
      <c r="I10" s="196"/>
      <c r="J10" s="197"/>
      <c r="K10" s="197"/>
      <c r="L10" s="197"/>
      <c r="M10" s="197"/>
      <c r="N10" s="197"/>
      <c r="O10" s="197"/>
      <c r="P10" s="19"/>
      <c r="T10" s="40"/>
      <c r="U10" s="17"/>
      <c r="V10" s="17"/>
      <c r="AB10" s="26"/>
      <c r="AC10" s="152"/>
      <c r="AD10" s="153"/>
      <c r="AE10" s="154" t="s">
        <v>157</v>
      </c>
      <c r="AF10" s="154" t="s">
        <v>39</v>
      </c>
      <c r="AG10" s="155" t="s">
        <v>38</v>
      </c>
      <c r="AH10" s="167"/>
      <c r="AI10" s="159"/>
      <c r="AJ10" s="159"/>
      <c r="AK10" s="159"/>
      <c r="AL10" s="167"/>
      <c r="AM10" s="84"/>
    </row>
    <row r="11" spans="2:39" s="16" customFormat="1" ht="12" x14ac:dyDescent="0.2">
      <c r="B11" s="27" t="s">
        <v>29</v>
      </c>
      <c r="C11" s="19"/>
      <c r="D11" s="19"/>
      <c r="E11" s="19"/>
      <c r="F11" s="19"/>
      <c r="G11" s="28"/>
      <c r="H11" s="194">
        <v>3</v>
      </c>
      <c r="I11" s="196" t="s">
        <v>28</v>
      </c>
      <c r="J11" s="197"/>
      <c r="K11" s="197"/>
      <c r="L11" s="197"/>
      <c r="M11" s="197"/>
      <c r="N11" s="197"/>
      <c r="O11" s="197"/>
      <c r="P11" s="17"/>
      <c r="Q11" s="17"/>
      <c r="R11" s="123"/>
      <c r="S11" s="121"/>
      <c r="T11" s="40"/>
      <c r="U11" s="17"/>
      <c r="V11" s="17"/>
      <c r="AB11" s="26"/>
      <c r="AC11" s="31" t="s">
        <v>160</v>
      </c>
      <c r="AD11" s="18"/>
      <c r="AE11" s="144">
        <v>40</v>
      </c>
      <c r="AF11" s="162">
        <v>60</v>
      </c>
      <c r="AG11" s="165">
        <f>AE11+AF11</f>
        <v>100</v>
      </c>
      <c r="AH11" s="167" t="s">
        <v>161</v>
      </c>
      <c r="AI11" s="159"/>
      <c r="AJ11" s="159"/>
      <c r="AK11" s="159"/>
      <c r="AL11" s="167"/>
      <c r="AM11" s="84"/>
    </row>
    <row r="12" spans="2:39" s="16" customFormat="1" ht="12" x14ac:dyDescent="0.2">
      <c r="B12" s="29" t="s">
        <v>16</v>
      </c>
      <c r="C12" s="17"/>
      <c r="D12" s="17"/>
      <c r="E12" s="17"/>
      <c r="F12" s="17"/>
      <c r="G12" s="32"/>
      <c r="H12" s="195"/>
      <c r="I12" s="196"/>
      <c r="J12" s="197"/>
      <c r="K12" s="197"/>
      <c r="L12" s="197"/>
      <c r="M12" s="197"/>
      <c r="N12" s="197"/>
      <c r="O12" s="197"/>
      <c r="P12" s="17"/>
      <c r="Q12" s="17"/>
      <c r="R12" s="26"/>
      <c r="S12" s="121"/>
      <c r="T12" s="40"/>
      <c r="U12" s="17"/>
      <c r="V12" s="17"/>
      <c r="AB12" s="17"/>
      <c r="AC12" s="16" t="s">
        <v>162</v>
      </c>
      <c r="AD12" s="160"/>
      <c r="AE12" s="160"/>
      <c r="AF12" s="160"/>
      <c r="AG12" s="160"/>
      <c r="AH12" s="167" t="s">
        <v>164</v>
      </c>
      <c r="AI12" s="160"/>
      <c r="AJ12" s="160"/>
      <c r="AK12" s="159"/>
      <c r="AL12" s="167"/>
      <c r="AM12" s="84"/>
    </row>
    <row r="13" spans="2:39" s="16" customFormat="1" ht="12" x14ac:dyDescent="0.2">
      <c r="B13" s="27" t="s">
        <v>11</v>
      </c>
      <c r="C13" s="19"/>
      <c r="D13" s="19"/>
      <c r="E13" s="19"/>
      <c r="F13" s="19"/>
      <c r="G13" s="28"/>
      <c r="H13" s="198">
        <v>5</v>
      </c>
      <c r="I13" s="196" t="s">
        <v>106</v>
      </c>
      <c r="J13" s="197"/>
      <c r="K13" s="197"/>
      <c r="L13" s="197"/>
      <c r="M13" s="197"/>
      <c r="N13" s="197"/>
      <c r="O13" s="197"/>
      <c r="P13" s="17"/>
      <c r="Q13" s="17"/>
      <c r="R13" s="26"/>
      <c r="S13" s="121"/>
      <c r="T13" s="40"/>
      <c r="U13" s="17"/>
      <c r="V13" s="17"/>
      <c r="AB13" s="17"/>
      <c r="AC13" s="17"/>
      <c r="AD13" s="26"/>
      <c r="AE13" s="141"/>
      <c r="AF13" s="40"/>
      <c r="AG13" s="17"/>
      <c r="AH13" s="17"/>
      <c r="AI13" s="17"/>
      <c r="AJ13" s="26"/>
      <c r="AK13" s="26"/>
      <c r="AL13" s="26"/>
      <c r="AM13" s="84"/>
    </row>
    <row r="14" spans="2:39" s="16" customFormat="1" ht="12" x14ac:dyDescent="0.2">
      <c r="B14" s="29" t="s">
        <v>16</v>
      </c>
      <c r="C14" s="18"/>
      <c r="D14" s="18"/>
      <c r="E14" s="18"/>
      <c r="F14" s="18"/>
      <c r="G14" s="30"/>
      <c r="H14" s="199"/>
      <c r="I14" s="196"/>
      <c r="J14" s="197"/>
      <c r="K14" s="197"/>
      <c r="L14" s="197"/>
      <c r="M14" s="197"/>
      <c r="N14" s="197"/>
      <c r="O14" s="197"/>
      <c r="P14" s="17"/>
      <c r="Q14" s="17"/>
      <c r="R14" s="26"/>
      <c r="S14" s="121"/>
      <c r="T14" s="40"/>
      <c r="U14" s="17"/>
      <c r="V14" s="17"/>
      <c r="AB14" s="17"/>
      <c r="AC14" s="17"/>
      <c r="AD14" s="26"/>
      <c r="AE14" s="141"/>
      <c r="AF14" s="40"/>
      <c r="AG14" s="17"/>
      <c r="AH14" s="17"/>
      <c r="AI14" s="17"/>
      <c r="AJ14" s="26"/>
      <c r="AK14" s="26"/>
      <c r="AL14" s="26"/>
      <c r="AM14" s="84"/>
    </row>
    <row r="15" spans="2:39" s="16" customFormat="1" ht="12" x14ac:dyDescent="0.25">
      <c r="B15" s="104"/>
      <c r="C15" s="104"/>
      <c r="D15" s="104"/>
      <c r="E15" s="104"/>
      <c r="F15" s="104"/>
      <c r="G15" s="104"/>
      <c r="H15" s="124"/>
      <c r="I15" s="122"/>
      <c r="J15" s="122"/>
      <c r="K15" s="122"/>
      <c r="L15" s="122"/>
      <c r="M15" s="122"/>
      <c r="N15" s="122"/>
      <c r="O15" s="122"/>
      <c r="P15" s="17"/>
      <c r="Q15" s="17"/>
      <c r="R15" s="26"/>
      <c r="S15" s="121"/>
      <c r="T15" s="40"/>
      <c r="U15" s="17"/>
      <c r="V15" s="17"/>
      <c r="AB15" s="17"/>
      <c r="AC15" s="17"/>
      <c r="AD15" s="26"/>
      <c r="AE15" s="141"/>
      <c r="AF15" s="40"/>
      <c r="AG15" s="17"/>
      <c r="AH15" s="17"/>
      <c r="AI15" s="17"/>
      <c r="AJ15" s="26"/>
      <c r="AK15" s="26"/>
      <c r="AL15" s="26"/>
      <c r="AM15" s="84"/>
    </row>
    <row r="16" spans="2:39" s="16" customFormat="1" ht="13.9" x14ac:dyDescent="0.3">
      <c r="B16" s="82" t="s">
        <v>119</v>
      </c>
      <c r="C16" s="105"/>
      <c r="D16" s="105"/>
      <c r="E16" s="105"/>
      <c r="F16" s="105"/>
      <c r="G16" s="105"/>
      <c r="H16" s="108"/>
      <c r="I16" s="122"/>
      <c r="J16" s="122"/>
      <c r="K16" s="122"/>
      <c r="L16" s="122"/>
      <c r="M16" s="122"/>
      <c r="N16" s="122"/>
      <c r="O16" s="122"/>
      <c r="P16" s="82" t="s">
        <v>120</v>
      </c>
      <c r="Q16" s="17"/>
      <c r="R16" s="84"/>
      <c r="S16" s="121"/>
      <c r="T16" s="40"/>
      <c r="U16" s="17"/>
      <c r="V16" s="17"/>
      <c r="AB16" s="147"/>
      <c r="AC16" s="17"/>
      <c r="AD16" s="26"/>
      <c r="AE16" s="141"/>
      <c r="AF16" s="40"/>
      <c r="AG16" s="17"/>
      <c r="AH16" s="17"/>
      <c r="AI16" s="17"/>
      <c r="AJ16" s="26"/>
      <c r="AK16" s="26"/>
      <c r="AL16" s="26"/>
      <c r="AM16" s="84"/>
    </row>
    <row r="17" spans="2:39" s="16" customFormat="1" ht="12" x14ac:dyDescent="0.2">
      <c r="B17" s="27" t="s">
        <v>121</v>
      </c>
      <c r="C17" s="19"/>
      <c r="D17" s="19"/>
      <c r="E17" s="19"/>
      <c r="F17" s="19"/>
      <c r="G17" s="28"/>
      <c r="H17" s="198">
        <v>8</v>
      </c>
      <c r="I17" s="196" t="s">
        <v>122</v>
      </c>
      <c r="J17" s="197"/>
      <c r="K17" s="197"/>
      <c r="L17" s="197"/>
      <c r="M17" s="197"/>
      <c r="N17" s="197"/>
      <c r="O17" s="197"/>
      <c r="P17" s="79" t="s">
        <v>63</v>
      </c>
      <c r="Q17" s="19"/>
      <c r="R17" s="64">
        <v>9</v>
      </c>
      <c r="S17" s="92" t="s">
        <v>123</v>
      </c>
      <c r="T17" s="40"/>
      <c r="U17" s="17"/>
      <c r="V17" s="17"/>
      <c r="AB17" s="26"/>
      <c r="AC17" s="17"/>
      <c r="AD17" s="159"/>
      <c r="AE17" s="92"/>
      <c r="AF17" s="40"/>
      <c r="AG17" s="17"/>
      <c r="AH17" s="17"/>
      <c r="AI17" s="17"/>
      <c r="AJ17" s="26"/>
      <c r="AK17" s="26"/>
      <c r="AL17" s="26"/>
      <c r="AM17" s="84"/>
    </row>
    <row r="18" spans="2:39" s="16" customFormat="1" ht="12" x14ac:dyDescent="0.2">
      <c r="B18" s="29" t="s">
        <v>16</v>
      </c>
      <c r="C18" s="18"/>
      <c r="D18" s="18"/>
      <c r="E18" s="18"/>
      <c r="F18" s="18"/>
      <c r="G18" s="30"/>
      <c r="H18" s="199"/>
      <c r="I18" s="196"/>
      <c r="J18" s="197"/>
      <c r="K18" s="197"/>
      <c r="L18" s="197"/>
      <c r="M18" s="197"/>
      <c r="N18" s="197"/>
      <c r="O18" s="197"/>
      <c r="P18" s="80" t="s">
        <v>66</v>
      </c>
      <c r="Q18" s="40"/>
      <c r="R18" s="81">
        <v>3</v>
      </c>
      <c r="S18" s="92" t="s">
        <v>124</v>
      </c>
      <c r="T18" s="40"/>
      <c r="U18" s="17"/>
      <c r="V18" s="17"/>
      <c r="AB18" s="26"/>
      <c r="AC18" s="40"/>
      <c r="AD18" s="159"/>
      <c r="AE18" s="92"/>
      <c r="AF18" s="40"/>
      <c r="AG18" s="17"/>
      <c r="AH18" s="17"/>
      <c r="AI18" s="17"/>
      <c r="AJ18" s="26"/>
      <c r="AK18" s="26"/>
      <c r="AL18" s="26"/>
      <c r="AM18" s="84"/>
    </row>
    <row r="19" spans="2:39" s="16" customFormat="1" ht="12" x14ac:dyDescent="0.2">
      <c r="B19" s="27" t="s">
        <v>121</v>
      </c>
      <c r="C19" s="19"/>
      <c r="D19" s="19"/>
      <c r="E19" s="19"/>
      <c r="F19" s="19"/>
      <c r="G19" s="28"/>
      <c r="H19" s="198">
        <v>6</v>
      </c>
      <c r="I19" s="196" t="s">
        <v>125</v>
      </c>
      <c r="J19" s="197"/>
      <c r="K19" s="197"/>
      <c r="L19" s="197"/>
      <c r="M19" s="197"/>
      <c r="N19" s="197"/>
      <c r="O19" s="197"/>
      <c r="P19" s="29" t="s">
        <v>68</v>
      </c>
      <c r="Q19" s="18"/>
      <c r="R19" s="65">
        <v>500</v>
      </c>
      <c r="S19" s="92" t="s">
        <v>77</v>
      </c>
      <c r="T19" s="40"/>
      <c r="U19" s="17"/>
      <c r="V19" s="17"/>
      <c r="AB19" s="17"/>
      <c r="AC19" s="17"/>
      <c r="AD19" s="160"/>
      <c r="AE19" s="92"/>
      <c r="AF19" s="40"/>
      <c r="AG19" s="17"/>
      <c r="AH19" s="17"/>
      <c r="AI19" s="17"/>
      <c r="AJ19" s="26"/>
      <c r="AK19" s="26"/>
      <c r="AL19" s="26"/>
      <c r="AM19" s="84"/>
    </row>
    <row r="20" spans="2:39" s="16" customFormat="1" ht="12" x14ac:dyDescent="0.2">
      <c r="B20" s="29" t="s">
        <v>10</v>
      </c>
      <c r="C20" s="18"/>
      <c r="D20" s="18"/>
      <c r="E20" s="18"/>
      <c r="F20" s="18"/>
      <c r="G20" s="30"/>
      <c r="H20" s="199"/>
      <c r="I20" s="196"/>
      <c r="J20" s="197"/>
      <c r="K20" s="197"/>
      <c r="L20" s="197"/>
      <c r="M20" s="197"/>
      <c r="N20" s="197"/>
      <c r="O20" s="197"/>
      <c r="Q20" s="38"/>
      <c r="R20" s="121"/>
      <c r="S20" s="121"/>
      <c r="T20" s="40"/>
      <c r="U20" s="17"/>
      <c r="V20" s="17"/>
      <c r="AJ20" s="84"/>
      <c r="AK20" s="84"/>
      <c r="AL20" s="84"/>
      <c r="AM20" s="84"/>
    </row>
    <row r="21" spans="2:39" s="16" customFormat="1" ht="12" customHeight="1" x14ac:dyDescent="0.25">
      <c r="J21" s="122"/>
      <c r="K21" s="120"/>
      <c r="L21" s="26"/>
      <c r="M21" s="26"/>
      <c r="N21" s="26"/>
      <c r="O21" s="120"/>
      <c r="Q21" s="38"/>
      <c r="R21" s="121"/>
      <c r="S21" s="121"/>
      <c r="T21" s="40"/>
      <c r="U21" s="17"/>
      <c r="V21" s="17"/>
      <c r="AJ21" s="84"/>
      <c r="AK21" s="84"/>
      <c r="AL21" s="84"/>
      <c r="AM21" s="84"/>
    </row>
    <row r="22" spans="2:39" s="16" customFormat="1" ht="12" customHeight="1" x14ac:dyDescent="0.25">
      <c r="J22" s="122"/>
      <c r="K22" s="120"/>
      <c r="L22" s="26"/>
      <c r="M22" s="26"/>
      <c r="N22" s="26"/>
      <c r="O22" s="120"/>
      <c r="Q22" s="38"/>
      <c r="R22" s="121"/>
      <c r="S22" s="121"/>
      <c r="T22" s="40"/>
      <c r="U22" s="17"/>
      <c r="V22" s="17"/>
      <c r="AJ22" s="84"/>
      <c r="AK22" s="84"/>
      <c r="AL22" s="84"/>
      <c r="AM22" s="84"/>
    </row>
    <row r="23" spans="2:39" s="16" customFormat="1" ht="12" customHeight="1" x14ac:dyDescent="0.25">
      <c r="J23" s="122"/>
      <c r="K23" s="120"/>
      <c r="L23" s="26"/>
      <c r="M23" s="26"/>
      <c r="N23" s="26"/>
      <c r="O23" s="120"/>
      <c r="Q23" s="38"/>
      <c r="R23" s="121"/>
      <c r="S23" s="121"/>
      <c r="T23" s="40"/>
      <c r="U23" s="17"/>
      <c r="V23" s="17"/>
      <c r="AJ23" s="84"/>
      <c r="AK23" s="84"/>
      <c r="AL23" s="84"/>
      <c r="AM23" s="84"/>
    </row>
    <row r="24" spans="2:39" ht="1.9" customHeight="1" x14ac:dyDescent="0.3">
      <c r="AJ24" s="56"/>
      <c r="AK24" s="56"/>
      <c r="AL24" s="56"/>
      <c r="AM24" s="56"/>
    </row>
    <row r="25" spans="2:39" ht="21.75" customHeight="1" x14ac:dyDescent="0.45">
      <c r="C25" s="91"/>
      <c r="D25" s="91"/>
      <c r="E25" s="91"/>
      <c r="F25" s="91"/>
      <c r="G25" s="95" t="s">
        <v>126</v>
      </c>
      <c r="K25" s="91"/>
      <c r="L25" s="91"/>
      <c r="M25" s="91"/>
      <c r="O25" s="94" t="str">
        <f>CONCATENATE("Report # ",H3+1)</f>
        <v>Report # 3</v>
      </c>
      <c r="AJ25" s="56"/>
      <c r="AK25" s="56"/>
      <c r="AL25" s="56"/>
      <c r="AM25" s="56"/>
    </row>
    <row r="26" spans="2:39" ht="3.75" customHeight="1" thickBot="1" x14ac:dyDescent="0.35">
      <c r="AJ26" s="56"/>
      <c r="AK26" s="56"/>
      <c r="AL26" s="56"/>
      <c r="AM26" s="56"/>
    </row>
    <row r="27" spans="2:39" ht="30" customHeight="1" thickTop="1" x14ac:dyDescent="0.3">
      <c r="B27" s="3" t="s">
        <v>23</v>
      </c>
      <c r="C27" s="206" t="s">
        <v>108</v>
      </c>
      <c r="D27" s="206"/>
      <c r="E27" s="206"/>
      <c r="F27" s="206"/>
      <c r="G27" s="206"/>
      <c r="H27" s="206"/>
      <c r="I27" s="207"/>
      <c r="J27" s="6" t="s">
        <v>70</v>
      </c>
      <c r="K27" s="52"/>
      <c r="L27" s="97"/>
      <c r="M27" s="118" t="s">
        <v>82</v>
      </c>
      <c r="N27" s="116"/>
      <c r="O27" s="117"/>
      <c r="Q27"/>
      <c r="R27"/>
      <c r="S27"/>
      <c r="T27" s="37"/>
      <c r="U27" s="10"/>
      <c r="V27" s="35">
        <f>H7</f>
        <v>14</v>
      </c>
      <c r="W27" s="34" t="s">
        <v>24</v>
      </c>
      <c r="X27" s="1"/>
      <c r="Y27" s="1"/>
    </row>
    <row r="28" spans="2:39" ht="15" customHeight="1" x14ac:dyDescent="0.3">
      <c r="B28" s="4" t="s">
        <v>0</v>
      </c>
      <c r="C28" s="200" t="s">
        <v>107</v>
      </c>
      <c r="D28" s="200"/>
      <c r="E28" s="200"/>
      <c r="F28" s="200"/>
      <c r="G28" s="200"/>
      <c r="H28" s="200"/>
      <c r="I28" s="200"/>
      <c r="J28" s="7" t="s">
        <v>2</v>
      </c>
      <c r="K28" s="53"/>
      <c r="L28" s="100"/>
      <c r="M28" s="200">
        <v>10999</v>
      </c>
      <c r="N28" s="200"/>
      <c r="O28" s="201"/>
      <c r="Q28"/>
      <c r="R28"/>
      <c r="S28"/>
      <c r="T28" s="37"/>
      <c r="U28" s="10"/>
      <c r="V28" s="35">
        <f>H11</f>
        <v>3</v>
      </c>
      <c r="W28" s="40" t="s">
        <v>35</v>
      </c>
      <c r="X28" s="1"/>
      <c r="Y28" s="1"/>
    </row>
    <row r="29" spans="2:39" ht="15.75" customHeight="1" thickBot="1" x14ac:dyDescent="0.35">
      <c r="B29" s="5" t="s">
        <v>1</v>
      </c>
      <c r="C29" s="203">
        <v>41552</v>
      </c>
      <c r="D29" s="203"/>
      <c r="E29" s="203"/>
      <c r="F29" s="203"/>
      <c r="G29" s="203"/>
      <c r="H29" s="203"/>
      <c r="I29" s="51"/>
      <c r="J29" s="8" t="s">
        <v>84</v>
      </c>
      <c r="K29" s="87"/>
      <c r="L29" s="204" t="s">
        <v>132</v>
      </c>
      <c r="M29" s="204"/>
      <c r="N29" s="204"/>
      <c r="O29" s="205"/>
      <c r="Q29"/>
      <c r="R29"/>
      <c r="S29"/>
      <c r="T29" s="37"/>
      <c r="U29" s="10"/>
      <c r="V29" s="35">
        <f>H13</f>
        <v>5</v>
      </c>
      <c r="W29" s="34" t="s">
        <v>25</v>
      </c>
      <c r="X29" s="1"/>
      <c r="Y29" s="1"/>
    </row>
    <row r="30" spans="2:39" ht="6.75" customHeight="1" thickTop="1" thickBot="1" x14ac:dyDescent="0.35">
      <c r="Q30"/>
      <c r="R30"/>
      <c r="S30"/>
      <c r="T30" s="37"/>
      <c r="U30" s="10"/>
      <c r="V30" s="35"/>
      <c r="W30" s="34"/>
      <c r="X30" s="1"/>
      <c r="Y30" s="1"/>
    </row>
    <row r="31" spans="2:39" ht="16.5" customHeight="1" thickTop="1" thickBot="1" x14ac:dyDescent="0.35">
      <c r="B31" s="208" t="s">
        <v>4</v>
      </c>
      <c r="C31" s="209"/>
      <c r="D31" s="209"/>
      <c r="E31" s="209"/>
      <c r="F31" s="209"/>
      <c r="G31" s="210"/>
      <c r="H31" s="209" t="s">
        <v>3</v>
      </c>
      <c r="I31" s="209"/>
      <c r="J31" s="209"/>
      <c r="K31" s="209"/>
      <c r="L31" s="209"/>
      <c r="M31" s="209"/>
      <c r="N31" s="209"/>
      <c r="O31" s="211"/>
      <c r="Q31"/>
      <c r="R31"/>
      <c r="S31"/>
      <c r="T31" s="37"/>
      <c r="U31" s="35"/>
      <c r="V31" s="35">
        <f>H9</f>
        <v>27</v>
      </c>
      <c r="W31" s="34" t="s">
        <v>36</v>
      </c>
      <c r="X31" s="1"/>
      <c r="Y31" s="1"/>
    </row>
    <row r="32" spans="2:39" s="16" customFormat="1" ht="13.5" customHeight="1" thickTop="1" x14ac:dyDescent="0.25">
      <c r="B32" s="212">
        <f>C$29-6</f>
        <v>41546</v>
      </c>
      <c r="C32" s="213"/>
      <c r="D32" s="213"/>
      <c r="E32" s="213"/>
      <c r="F32" s="213"/>
      <c r="G32" s="213"/>
      <c r="H32" s="22"/>
      <c r="I32" s="22"/>
      <c r="J32" s="22"/>
      <c r="K32" s="22"/>
      <c r="L32" s="22"/>
      <c r="M32" s="22"/>
      <c r="N32" s="22"/>
      <c r="O32" s="23"/>
      <c r="T32" s="38"/>
      <c r="U32" s="121" t="s">
        <v>39</v>
      </c>
      <c r="V32" s="121" t="s">
        <v>38</v>
      </c>
      <c r="W32" s="40"/>
      <c r="X32" s="17"/>
      <c r="Y32" s="17"/>
    </row>
    <row r="33" spans="2:25" ht="12" customHeight="1" x14ac:dyDescent="0.25">
      <c r="B33" s="136" t="s">
        <v>5</v>
      </c>
      <c r="C33" s="11" t="s">
        <v>21</v>
      </c>
      <c r="D33" s="12"/>
      <c r="F33" s="12"/>
      <c r="G33" s="62" t="s">
        <v>14</v>
      </c>
      <c r="H33" s="214"/>
      <c r="I33" s="215"/>
      <c r="J33" s="215"/>
      <c r="K33" s="215"/>
      <c r="L33" s="215"/>
      <c r="M33" s="215"/>
      <c r="N33" s="215"/>
      <c r="O33" s="216"/>
      <c r="Q33"/>
      <c r="R33"/>
      <c r="S33"/>
      <c r="T33" s="33" t="s">
        <v>6</v>
      </c>
      <c r="U33" s="110">
        <f>IF(G33="yes",1,0)</f>
        <v>0</v>
      </c>
      <c r="V33" s="111">
        <f>V27+U33</f>
        <v>14</v>
      </c>
      <c r="W33" s="34"/>
      <c r="X33" s="13"/>
      <c r="Y33" s="13"/>
    </row>
    <row r="34" spans="2:25" ht="12" customHeight="1" x14ac:dyDescent="0.25">
      <c r="B34" s="61" t="s">
        <v>78</v>
      </c>
      <c r="C34" s="14" t="s">
        <v>22</v>
      </c>
      <c r="D34" s="13"/>
      <c r="E34" s="13"/>
      <c r="F34" s="13"/>
      <c r="G34" s="63" t="s">
        <v>8</v>
      </c>
      <c r="H34" s="178"/>
      <c r="I34" s="179"/>
      <c r="J34" s="179"/>
      <c r="K34" s="179"/>
      <c r="L34" s="179"/>
      <c r="M34" s="179"/>
      <c r="N34" s="179"/>
      <c r="O34" s="180"/>
      <c r="Q34"/>
      <c r="R34"/>
      <c r="S34"/>
      <c r="T34" s="39" t="s">
        <v>19</v>
      </c>
      <c r="U34" s="112">
        <f>IF(G34="yes",1,0)</f>
        <v>1</v>
      </c>
      <c r="V34" s="113">
        <f>IF(V37=1,U34,V28+U34)</f>
        <v>4</v>
      </c>
      <c r="W34" s="34"/>
      <c r="X34" s="1"/>
      <c r="Y34" s="1"/>
    </row>
    <row r="35" spans="2:25" ht="12" customHeight="1" x14ac:dyDescent="0.25">
      <c r="B35" s="61" t="s">
        <v>133</v>
      </c>
      <c r="C35" s="14" t="s">
        <v>15</v>
      </c>
      <c r="D35" s="13"/>
      <c r="E35" s="13"/>
      <c r="F35" s="13"/>
      <c r="G35" s="63" t="s">
        <v>14</v>
      </c>
      <c r="H35" s="178"/>
      <c r="I35" s="179"/>
      <c r="J35" s="179"/>
      <c r="K35" s="179"/>
      <c r="L35" s="179"/>
      <c r="M35" s="179"/>
      <c r="N35" s="179"/>
      <c r="O35" s="180"/>
      <c r="Q35"/>
      <c r="R35"/>
      <c r="S35"/>
      <c r="T35" s="39" t="s">
        <v>20</v>
      </c>
      <c r="U35" s="112">
        <f>IF(G35="yes",1,0)</f>
        <v>0</v>
      </c>
      <c r="V35" s="113">
        <f>V29+U35</f>
        <v>5</v>
      </c>
      <c r="W35" s="34"/>
      <c r="X35" s="1"/>
      <c r="Y35" s="1"/>
    </row>
    <row r="36" spans="2:25" ht="12" customHeight="1" x14ac:dyDescent="0.25">
      <c r="B36" s="61" t="s">
        <v>134</v>
      </c>
      <c r="C36" s="126">
        <f>IF(U36=0,"n/a",V33)</f>
        <v>14</v>
      </c>
      <c r="D36" s="55" t="s">
        <v>7</v>
      </c>
      <c r="E36" s="127">
        <f>IF(U36=0,"n/a",V34)</f>
        <v>4</v>
      </c>
      <c r="F36" s="55" t="s">
        <v>7</v>
      </c>
      <c r="G36" s="128">
        <f>IF(U36=0,"n/a",V37)</f>
        <v>28</v>
      </c>
      <c r="H36" s="178"/>
      <c r="I36" s="179"/>
      <c r="J36" s="179"/>
      <c r="K36" s="179"/>
      <c r="L36" s="179"/>
      <c r="M36" s="179"/>
      <c r="N36" s="179"/>
      <c r="O36" s="180"/>
      <c r="Q36"/>
      <c r="R36"/>
      <c r="S36"/>
      <c r="T36" s="39" t="s">
        <v>33</v>
      </c>
      <c r="U36" s="112">
        <f>SUM(U33:U35)</f>
        <v>1</v>
      </c>
      <c r="V36" s="113"/>
      <c r="W36" s="34" t="s">
        <v>34</v>
      </c>
      <c r="X36" s="1"/>
      <c r="Y36" s="1"/>
    </row>
    <row r="37" spans="2:25" ht="12" customHeight="1" thickBot="1" x14ac:dyDescent="0.35">
      <c r="B37" s="168" t="str">
        <f>IF(U36=0,"Phase Break or Winter Shutdown",IF(U36=1,"-------------------","Review Site Occupancy Inputs"))</f>
        <v>-------------------</v>
      </c>
      <c r="C37" s="169"/>
      <c r="D37" s="169"/>
      <c r="E37" s="169"/>
      <c r="F37" s="169"/>
      <c r="G37" s="170"/>
      <c r="H37" s="138"/>
      <c r="I37" s="139"/>
      <c r="J37" s="139"/>
      <c r="K37" s="139"/>
      <c r="L37" s="139"/>
      <c r="M37" s="139" t="s">
        <v>127</v>
      </c>
      <c r="N37" s="139"/>
      <c r="O37" s="140"/>
      <c r="Q37"/>
      <c r="R37"/>
      <c r="S37"/>
      <c r="T37" s="33" t="s">
        <v>40</v>
      </c>
      <c r="U37" s="114"/>
      <c r="V37" s="115">
        <f>IF(U36=0,"--",IF(V31+1&gt;30,1,V31+1))</f>
        <v>28</v>
      </c>
      <c r="W37" s="34" t="s">
        <v>30</v>
      </c>
      <c r="X37" s="1"/>
      <c r="Y37" s="1"/>
    </row>
    <row r="38" spans="2:25" s="16" customFormat="1" ht="12.6" thickTop="1" x14ac:dyDescent="0.25">
      <c r="B38" s="171">
        <f>C$29-5</f>
        <v>41547</v>
      </c>
      <c r="C38" s="172"/>
      <c r="D38" s="172"/>
      <c r="E38" s="172"/>
      <c r="F38" s="172"/>
      <c r="G38" s="172"/>
      <c r="H38" s="22"/>
      <c r="I38" s="22"/>
      <c r="J38" s="22"/>
      <c r="K38" s="22"/>
      <c r="L38" s="22"/>
      <c r="M38" s="22"/>
      <c r="N38" s="22"/>
      <c r="O38" s="23"/>
      <c r="U38" s="109"/>
      <c r="V38" s="125"/>
      <c r="W38" s="40"/>
      <c r="X38" s="17"/>
      <c r="Y38" s="17"/>
    </row>
    <row r="39" spans="2:25" ht="12" customHeight="1" x14ac:dyDescent="0.3">
      <c r="B39" s="137" t="s">
        <v>5</v>
      </c>
      <c r="C39" s="54" t="s">
        <v>21</v>
      </c>
      <c r="D39" s="55"/>
      <c r="E39" s="56"/>
      <c r="F39" s="55"/>
      <c r="G39" s="62" t="s">
        <v>8</v>
      </c>
      <c r="H39" s="214" t="s">
        <v>80</v>
      </c>
      <c r="I39" s="215"/>
      <c r="J39" s="215"/>
      <c r="K39" s="215"/>
      <c r="L39" s="215"/>
      <c r="M39" s="215"/>
      <c r="N39" s="215"/>
      <c r="O39" s="216"/>
      <c r="Q39"/>
      <c r="R39"/>
      <c r="S39"/>
      <c r="T39" s="33" t="s">
        <v>6</v>
      </c>
      <c r="U39" s="110">
        <f>IF(G39="yes",1,0)</f>
        <v>1</v>
      </c>
      <c r="V39" s="111">
        <f>V33+U39</f>
        <v>15</v>
      </c>
      <c r="W39" s="34"/>
      <c r="X39" s="13"/>
      <c r="Y39" s="13"/>
    </row>
    <row r="40" spans="2:25" ht="12" customHeight="1" x14ac:dyDescent="0.3">
      <c r="B40" s="61" t="s">
        <v>79</v>
      </c>
      <c r="C40" s="57" t="s">
        <v>22</v>
      </c>
      <c r="D40" s="15"/>
      <c r="E40" s="15"/>
      <c r="F40" s="15"/>
      <c r="G40" s="63" t="s">
        <v>14</v>
      </c>
      <c r="H40" s="178" t="s">
        <v>142</v>
      </c>
      <c r="I40" s="179"/>
      <c r="J40" s="179"/>
      <c r="K40" s="179"/>
      <c r="L40" s="179"/>
      <c r="M40" s="179"/>
      <c r="N40" s="179"/>
      <c r="O40" s="180"/>
      <c r="Q40"/>
      <c r="R40"/>
      <c r="S40"/>
      <c r="T40" s="39" t="s">
        <v>19</v>
      </c>
      <c r="U40" s="112">
        <f>IF(G40="yes",1,0)</f>
        <v>0</v>
      </c>
      <c r="V40" s="113">
        <f>IF(V43=1,U40,V34+U40)</f>
        <v>4</v>
      </c>
      <c r="W40" s="34"/>
      <c r="X40" s="1"/>
      <c r="Y40" s="1"/>
    </row>
    <row r="41" spans="2:25" ht="12" customHeight="1" x14ac:dyDescent="0.25">
      <c r="B41" s="61" t="s">
        <v>135</v>
      </c>
      <c r="C41" s="57" t="s">
        <v>15</v>
      </c>
      <c r="D41" s="15"/>
      <c r="E41" s="15"/>
      <c r="F41" s="15"/>
      <c r="G41" s="63" t="s">
        <v>14</v>
      </c>
      <c r="H41" s="178" t="s">
        <v>147</v>
      </c>
      <c r="I41" s="179"/>
      <c r="J41" s="179"/>
      <c r="K41" s="179"/>
      <c r="L41" s="179"/>
      <c r="M41" s="179"/>
      <c r="N41" s="179"/>
      <c r="O41" s="180"/>
      <c r="Q41"/>
      <c r="R41"/>
      <c r="S41"/>
      <c r="T41" s="39" t="s">
        <v>20</v>
      </c>
      <c r="U41" s="112">
        <f>IF(G41="yes",1,0)</f>
        <v>0</v>
      </c>
      <c r="V41" s="113">
        <f>V35+U41</f>
        <v>5</v>
      </c>
      <c r="W41" s="34"/>
      <c r="X41" s="1"/>
      <c r="Y41" s="1"/>
    </row>
    <row r="42" spans="2:25" ht="12" customHeight="1" x14ac:dyDescent="0.25">
      <c r="B42" s="61" t="s">
        <v>134</v>
      </c>
      <c r="C42" s="129">
        <f>IF(U42=0,"n/a",V39)</f>
        <v>15</v>
      </c>
      <c r="D42" s="15" t="s">
        <v>7</v>
      </c>
      <c r="E42" s="130">
        <f>IF(U42=0,"n/a",V40)</f>
        <v>4</v>
      </c>
      <c r="F42" s="15" t="s">
        <v>7</v>
      </c>
      <c r="G42" s="131">
        <f>IF(U42=0,"n/a",V43)</f>
        <v>29</v>
      </c>
      <c r="H42" s="178"/>
      <c r="I42" s="179"/>
      <c r="J42" s="179"/>
      <c r="K42" s="179"/>
      <c r="L42" s="179"/>
      <c r="M42" s="179"/>
      <c r="N42" s="179"/>
      <c r="O42" s="180"/>
      <c r="Q42"/>
      <c r="R42"/>
      <c r="S42"/>
      <c r="T42" s="39" t="s">
        <v>33</v>
      </c>
      <c r="U42" s="112">
        <f>SUM(U39:U41)</f>
        <v>1</v>
      </c>
      <c r="V42" s="113"/>
      <c r="W42" s="34"/>
      <c r="X42" s="1"/>
      <c r="Y42" s="1"/>
    </row>
    <row r="43" spans="2:25" ht="12" customHeight="1" thickBot="1" x14ac:dyDescent="0.35">
      <c r="B43" s="168" t="str">
        <f>IF(U42=0,"Phase Break or Winter Shutdown",IF(U42=1,"-------------------","Review Site Occupancy Inputs"))</f>
        <v>-------------------</v>
      </c>
      <c r="C43" s="169"/>
      <c r="D43" s="169"/>
      <c r="E43" s="169"/>
      <c r="F43" s="169"/>
      <c r="G43" s="170"/>
      <c r="H43" s="138" t="s">
        <v>136</v>
      </c>
      <c r="I43" s="139"/>
      <c r="J43" s="139"/>
      <c r="K43" s="139"/>
      <c r="L43" s="139"/>
      <c r="M43" s="139" t="s">
        <v>128</v>
      </c>
      <c r="N43" s="139"/>
      <c r="O43" s="140"/>
      <c r="Q43"/>
      <c r="R43"/>
      <c r="S43"/>
      <c r="T43" s="33" t="s">
        <v>40</v>
      </c>
      <c r="U43" s="114"/>
      <c r="V43" s="115">
        <f>IF(U42=0,"--",IF(V37+1&gt;30,1,V37+1))</f>
        <v>29</v>
      </c>
      <c r="W43" s="34"/>
      <c r="X43" s="1"/>
      <c r="Y43" s="1"/>
    </row>
    <row r="44" spans="2:25" s="16" customFormat="1" ht="12.6" thickTop="1" x14ac:dyDescent="0.25">
      <c r="B44" s="175">
        <f>C$29-4</f>
        <v>41548</v>
      </c>
      <c r="C44" s="176"/>
      <c r="D44" s="176"/>
      <c r="E44" s="176"/>
      <c r="F44" s="176"/>
      <c r="G44" s="176"/>
      <c r="H44" s="58"/>
      <c r="I44" s="58"/>
      <c r="J44" s="58"/>
      <c r="K44" s="58"/>
      <c r="L44" s="58"/>
      <c r="M44" s="58"/>
      <c r="N44" s="58"/>
      <c r="O44" s="59"/>
      <c r="T44" s="38"/>
      <c r="U44" s="125"/>
      <c r="V44" s="125"/>
      <c r="W44" s="40"/>
      <c r="X44" s="17"/>
      <c r="Y44" s="17"/>
    </row>
    <row r="45" spans="2:25" ht="12" customHeight="1" x14ac:dyDescent="0.3">
      <c r="B45" s="137" t="s">
        <v>5</v>
      </c>
      <c r="C45" s="54" t="s">
        <v>21</v>
      </c>
      <c r="D45" s="55"/>
      <c r="E45" s="56"/>
      <c r="F45" s="55"/>
      <c r="G45" s="62" t="s">
        <v>14</v>
      </c>
      <c r="H45" s="214" t="s">
        <v>139</v>
      </c>
      <c r="I45" s="215"/>
      <c r="J45" s="215"/>
      <c r="K45" s="215"/>
      <c r="L45" s="215"/>
      <c r="M45" s="215"/>
      <c r="N45" s="215"/>
      <c r="O45" s="216"/>
      <c r="Q45"/>
      <c r="R45"/>
      <c r="S45"/>
      <c r="T45" s="33" t="s">
        <v>6</v>
      </c>
      <c r="U45" s="110">
        <f>IF(G45="yes",1,0)</f>
        <v>0</v>
      </c>
      <c r="V45" s="111">
        <f>V39+U45</f>
        <v>15</v>
      </c>
      <c r="W45" s="34"/>
      <c r="X45" s="13"/>
      <c r="Y45" s="13"/>
    </row>
    <row r="46" spans="2:25" ht="12" customHeight="1" x14ac:dyDescent="0.3">
      <c r="B46" s="61" t="s">
        <v>81</v>
      </c>
      <c r="C46" s="57" t="s">
        <v>22</v>
      </c>
      <c r="D46" s="15"/>
      <c r="E46" s="15"/>
      <c r="F46" s="15"/>
      <c r="G46" s="63" t="s">
        <v>14</v>
      </c>
      <c r="H46" s="178"/>
      <c r="I46" s="179"/>
      <c r="J46" s="179"/>
      <c r="K46" s="179"/>
      <c r="L46" s="179"/>
      <c r="M46" s="179"/>
      <c r="N46" s="179"/>
      <c r="O46" s="180"/>
      <c r="Q46"/>
      <c r="R46"/>
      <c r="S46"/>
      <c r="T46" s="39" t="s">
        <v>19</v>
      </c>
      <c r="U46" s="112">
        <f>IF(G46="yes",1,0)</f>
        <v>0</v>
      </c>
      <c r="V46" s="113">
        <f>IF(V49=1,U46,V40+U46)</f>
        <v>4</v>
      </c>
      <c r="W46" s="34"/>
      <c r="X46" s="1"/>
      <c r="Y46" s="1"/>
    </row>
    <row r="47" spans="2:25" ht="12" customHeight="1" x14ac:dyDescent="0.25">
      <c r="B47" s="61" t="s">
        <v>137</v>
      </c>
      <c r="C47" s="57" t="s">
        <v>15</v>
      </c>
      <c r="D47" s="15"/>
      <c r="E47" s="15"/>
      <c r="F47" s="15"/>
      <c r="G47" s="63" t="s">
        <v>8</v>
      </c>
      <c r="H47" s="178"/>
      <c r="I47" s="179"/>
      <c r="J47" s="179"/>
      <c r="K47" s="179"/>
      <c r="L47" s="179"/>
      <c r="M47" s="179"/>
      <c r="N47" s="179"/>
      <c r="O47" s="180"/>
      <c r="Q47"/>
      <c r="R47"/>
      <c r="S47"/>
      <c r="T47" s="39" t="s">
        <v>20</v>
      </c>
      <c r="U47" s="112">
        <f>IF(G47="yes",1,0)</f>
        <v>1</v>
      </c>
      <c r="V47" s="113">
        <f>V41+U47</f>
        <v>6</v>
      </c>
      <c r="W47" s="34"/>
      <c r="X47" s="1"/>
      <c r="Y47" s="1"/>
    </row>
    <row r="48" spans="2:25" ht="12" customHeight="1" x14ac:dyDescent="0.25">
      <c r="B48" s="61" t="s">
        <v>138</v>
      </c>
      <c r="C48" s="132">
        <f>IF(U48=0,"n/a",V45)</f>
        <v>15</v>
      </c>
      <c r="D48" s="133" t="s">
        <v>7</v>
      </c>
      <c r="E48" s="134">
        <f>IF(U48=0,"n/a",V46)</f>
        <v>4</v>
      </c>
      <c r="F48" s="133" t="s">
        <v>7</v>
      </c>
      <c r="G48" s="135">
        <f>IF(U48=0,"n/a",V49)</f>
        <v>30</v>
      </c>
      <c r="H48" s="178"/>
      <c r="I48" s="179"/>
      <c r="J48" s="179"/>
      <c r="K48" s="179"/>
      <c r="L48" s="179"/>
      <c r="M48" s="179"/>
      <c r="N48" s="179"/>
      <c r="O48" s="180"/>
      <c r="Q48"/>
      <c r="R48"/>
      <c r="S48"/>
      <c r="T48" s="39" t="s">
        <v>33</v>
      </c>
      <c r="U48" s="112">
        <f>SUM(U45:U47)</f>
        <v>1</v>
      </c>
      <c r="V48" s="113"/>
      <c r="W48" s="34"/>
      <c r="X48" s="1"/>
      <c r="Y48" s="1"/>
    </row>
    <row r="49" spans="2:25" ht="12" customHeight="1" thickBot="1" x14ac:dyDescent="0.3">
      <c r="B49" s="168" t="str">
        <f>IF(U48=0,"Phase Break or Winter Shutdown",IF(U48=1,"-------------------","Review Site Occupancy Inputs"))</f>
        <v>-------------------</v>
      </c>
      <c r="C49" s="169"/>
      <c r="D49" s="169"/>
      <c r="E49" s="169"/>
      <c r="F49" s="169"/>
      <c r="G49" s="170"/>
      <c r="H49" s="138"/>
      <c r="I49" s="139"/>
      <c r="J49" s="139"/>
      <c r="K49" s="139"/>
      <c r="L49" s="139"/>
      <c r="M49" s="139" t="s">
        <v>127</v>
      </c>
      <c r="N49" s="139"/>
      <c r="O49" s="140"/>
      <c r="Q49"/>
      <c r="R49"/>
      <c r="S49"/>
      <c r="T49" s="33" t="s">
        <v>40</v>
      </c>
      <c r="U49" s="114"/>
      <c r="V49" s="115">
        <f>IF(U48=0,"--",IF(V43+1&gt;30,1,V43+1))</f>
        <v>30</v>
      </c>
      <c r="W49" s="34"/>
      <c r="X49" s="1"/>
      <c r="Y49" s="1"/>
    </row>
    <row r="50" spans="2:25" s="16" customFormat="1" ht="12.75" thickTop="1" x14ac:dyDescent="0.2">
      <c r="B50" s="175">
        <f>C$29-3</f>
        <v>41549</v>
      </c>
      <c r="C50" s="176"/>
      <c r="D50" s="176"/>
      <c r="E50" s="176"/>
      <c r="F50" s="176"/>
      <c r="G50" s="177"/>
      <c r="H50" s="58"/>
      <c r="I50" s="58"/>
      <c r="J50" s="58"/>
      <c r="K50" s="58"/>
      <c r="L50" s="58"/>
      <c r="M50" s="58"/>
      <c r="N50" s="58"/>
      <c r="O50" s="59"/>
      <c r="T50" s="38"/>
      <c r="U50" s="125"/>
      <c r="V50" s="125"/>
      <c r="W50" s="40"/>
      <c r="X50" s="17"/>
      <c r="Y50" s="17"/>
    </row>
    <row r="51" spans="2:25" ht="12" customHeight="1" x14ac:dyDescent="0.25">
      <c r="B51" s="137" t="s">
        <v>5</v>
      </c>
      <c r="C51" s="54" t="s">
        <v>21</v>
      </c>
      <c r="D51" s="55"/>
      <c r="E51" s="56"/>
      <c r="F51" s="55"/>
      <c r="G51" s="62" t="s">
        <v>8</v>
      </c>
      <c r="H51" s="178" t="s">
        <v>143</v>
      </c>
      <c r="I51" s="179"/>
      <c r="J51" s="179"/>
      <c r="K51" s="179"/>
      <c r="L51" s="179"/>
      <c r="M51" s="179"/>
      <c r="N51" s="179"/>
      <c r="O51" s="180"/>
      <c r="Q51"/>
      <c r="R51"/>
      <c r="S51"/>
      <c r="T51" s="33" t="s">
        <v>6</v>
      </c>
      <c r="U51" s="110">
        <f>IF(G51="yes",1,0)</f>
        <v>1</v>
      </c>
      <c r="V51" s="111">
        <f>V45+U51</f>
        <v>16</v>
      </c>
      <c r="W51" s="34"/>
      <c r="X51" s="13"/>
      <c r="Y51" s="13"/>
    </row>
    <row r="52" spans="2:25" ht="12" customHeight="1" x14ac:dyDescent="0.25">
      <c r="B52" s="66" t="s">
        <v>78</v>
      </c>
      <c r="C52" s="57" t="s">
        <v>22</v>
      </c>
      <c r="D52" s="15"/>
      <c r="E52" s="15"/>
      <c r="F52" s="15"/>
      <c r="G52" s="63" t="s">
        <v>14</v>
      </c>
      <c r="H52" s="178" t="s">
        <v>144</v>
      </c>
      <c r="I52" s="179"/>
      <c r="J52" s="179"/>
      <c r="K52" s="179"/>
      <c r="L52" s="179"/>
      <c r="M52" s="179"/>
      <c r="N52" s="179"/>
      <c r="O52" s="180"/>
      <c r="Q52"/>
      <c r="R52"/>
      <c r="S52"/>
      <c r="T52" s="39" t="s">
        <v>19</v>
      </c>
      <c r="U52" s="112">
        <f>IF(G52="yes",1,0)</f>
        <v>0</v>
      </c>
      <c r="V52" s="113">
        <f>IF(V55=1,U52,V46+U52)</f>
        <v>0</v>
      </c>
      <c r="W52" s="34"/>
      <c r="X52" s="1"/>
      <c r="Y52" s="1"/>
    </row>
    <row r="53" spans="2:25" ht="12" customHeight="1" x14ac:dyDescent="0.25">
      <c r="B53" s="66" t="s">
        <v>140</v>
      </c>
      <c r="C53" s="57" t="s">
        <v>15</v>
      </c>
      <c r="D53" s="15"/>
      <c r="E53" s="15"/>
      <c r="F53" s="15"/>
      <c r="G53" s="63" t="s">
        <v>14</v>
      </c>
      <c r="H53" s="178" t="s">
        <v>145</v>
      </c>
      <c r="I53" s="179"/>
      <c r="J53" s="179"/>
      <c r="K53" s="179"/>
      <c r="L53" s="179"/>
      <c r="M53" s="179"/>
      <c r="N53" s="179"/>
      <c r="O53" s="180"/>
      <c r="Q53"/>
      <c r="R53"/>
      <c r="S53"/>
      <c r="T53" s="39" t="s">
        <v>20</v>
      </c>
      <c r="U53" s="112">
        <f>IF(G53="yes",1,0)</f>
        <v>0</v>
      </c>
      <c r="V53" s="113">
        <f>V47+U53</f>
        <v>6</v>
      </c>
      <c r="W53" s="34"/>
      <c r="X53" s="1"/>
      <c r="Y53" s="1"/>
    </row>
    <row r="54" spans="2:25" ht="12" customHeight="1" x14ac:dyDescent="0.25">
      <c r="B54" s="66" t="s">
        <v>141</v>
      </c>
      <c r="C54" s="132">
        <f>IF(U54=0,"n/a",V51)</f>
        <v>16</v>
      </c>
      <c r="D54" s="133" t="s">
        <v>7</v>
      </c>
      <c r="E54" s="134">
        <f>IF(U54=0,"n/a",V52)</f>
        <v>0</v>
      </c>
      <c r="F54" s="133" t="s">
        <v>7</v>
      </c>
      <c r="G54" s="135">
        <f>IF(U54=0,"n/a",V55)</f>
        <v>1</v>
      </c>
      <c r="H54" s="178" t="s">
        <v>146</v>
      </c>
      <c r="I54" s="179"/>
      <c r="J54" s="179"/>
      <c r="K54" s="179"/>
      <c r="L54" s="179"/>
      <c r="M54" s="179"/>
      <c r="N54" s="179"/>
      <c r="O54" s="180"/>
      <c r="Q54"/>
      <c r="R54"/>
      <c r="S54"/>
      <c r="T54" s="39" t="s">
        <v>33</v>
      </c>
      <c r="U54" s="112">
        <f>SUM(U51:U53)</f>
        <v>1</v>
      </c>
      <c r="V54" s="113"/>
      <c r="W54" s="34"/>
      <c r="X54" s="1"/>
      <c r="Y54" s="1"/>
    </row>
    <row r="55" spans="2:25" ht="12" customHeight="1" thickBot="1" x14ac:dyDescent="0.3">
      <c r="B55" s="168" t="str">
        <f>IF(U54=0,"Phase Break or Winter Shutdown",IF(U54=1,"-------------------","Review Site Occupancy Inputs"))</f>
        <v>-------------------</v>
      </c>
      <c r="C55" s="169"/>
      <c r="D55" s="169"/>
      <c r="E55" s="169"/>
      <c r="F55" s="169"/>
      <c r="G55" s="170"/>
      <c r="H55" s="138"/>
      <c r="I55" s="139"/>
      <c r="J55" s="139"/>
      <c r="K55" s="139"/>
      <c r="L55" s="139"/>
      <c r="M55" s="139" t="s">
        <v>128</v>
      </c>
      <c r="N55" s="139"/>
      <c r="O55" s="140"/>
      <c r="Q55"/>
      <c r="R55"/>
      <c r="S55"/>
      <c r="T55" s="33" t="s">
        <v>40</v>
      </c>
      <c r="U55" s="114"/>
      <c r="V55" s="115">
        <f>IF(U54=0,"--",IF(V49+1&gt;30,1,V49+1))</f>
        <v>1</v>
      </c>
      <c r="W55" s="34"/>
      <c r="X55" s="1"/>
      <c r="Y55" s="1"/>
    </row>
    <row r="56" spans="2:25" s="16" customFormat="1" ht="12.75" thickTop="1" x14ac:dyDescent="0.2">
      <c r="B56" s="175">
        <f>C$29-2</f>
        <v>41550</v>
      </c>
      <c r="C56" s="176"/>
      <c r="D56" s="176"/>
      <c r="E56" s="176"/>
      <c r="F56" s="176"/>
      <c r="G56" s="177"/>
      <c r="H56" s="58"/>
      <c r="I56" s="58"/>
      <c r="J56" s="58"/>
      <c r="K56" s="58"/>
      <c r="L56" s="58"/>
      <c r="M56" s="58"/>
      <c r="N56" s="58"/>
      <c r="O56" s="59"/>
      <c r="T56" s="38"/>
      <c r="U56" s="125"/>
      <c r="V56" s="125"/>
      <c r="W56" s="40"/>
      <c r="X56" s="17"/>
      <c r="Y56" s="17"/>
    </row>
    <row r="57" spans="2:25" ht="12" customHeight="1" x14ac:dyDescent="0.25">
      <c r="B57" s="137" t="s">
        <v>5</v>
      </c>
      <c r="C57" s="54" t="s">
        <v>21</v>
      </c>
      <c r="D57" s="55"/>
      <c r="E57" s="56"/>
      <c r="F57" s="55"/>
      <c r="G57" s="62" t="s">
        <v>8</v>
      </c>
      <c r="H57" s="214" t="s">
        <v>146</v>
      </c>
      <c r="I57" s="215"/>
      <c r="J57" s="215"/>
      <c r="K57" s="215"/>
      <c r="L57" s="215"/>
      <c r="M57" s="215"/>
      <c r="N57" s="215"/>
      <c r="O57" s="216"/>
      <c r="Q57"/>
      <c r="R57"/>
      <c r="S57"/>
      <c r="T57" s="33" t="s">
        <v>6</v>
      </c>
      <c r="U57" s="110">
        <f>IF(G57="yes",1,0)</f>
        <v>1</v>
      </c>
      <c r="V57" s="111">
        <f>V51+U57</f>
        <v>17</v>
      </c>
      <c r="W57" s="34"/>
      <c r="X57" s="13"/>
      <c r="Y57" s="13"/>
    </row>
    <row r="58" spans="2:25" ht="12" customHeight="1" x14ac:dyDescent="0.25">
      <c r="B58" s="61" t="s">
        <v>78</v>
      </c>
      <c r="C58" s="57" t="s">
        <v>22</v>
      </c>
      <c r="D58" s="15"/>
      <c r="E58" s="15"/>
      <c r="F58" s="15"/>
      <c r="G58" s="63" t="s">
        <v>14</v>
      </c>
      <c r="H58" s="178"/>
      <c r="I58" s="179"/>
      <c r="J58" s="179"/>
      <c r="K58" s="179"/>
      <c r="L58" s="179"/>
      <c r="M58" s="179"/>
      <c r="N58" s="179"/>
      <c r="O58" s="180"/>
      <c r="Q58"/>
      <c r="R58"/>
      <c r="S58"/>
      <c r="T58" s="39" t="s">
        <v>19</v>
      </c>
      <c r="U58" s="112">
        <f>IF(G58="yes",1,0)</f>
        <v>0</v>
      </c>
      <c r="V58" s="113">
        <f>IF(V61=1,U58,V52+U58)</f>
        <v>0</v>
      </c>
      <c r="W58" s="34"/>
      <c r="X58" s="1"/>
      <c r="Y58" s="1"/>
    </row>
    <row r="59" spans="2:25" ht="12" customHeight="1" x14ac:dyDescent="0.25">
      <c r="B59" s="61" t="s">
        <v>148</v>
      </c>
      <c r="C59" s="57" t="s">
        <v>15</v>
      </c>
      <c r="D59" s="15"/>
      <c r="E59" s="15"/>
      <c r="F59" s="15"/>
      <c r="G59" s="63" t="s">
        <v>14</v>
      </c>
      <c r="H59" s="178"/>
      <c r="I59" s="179"/>
      <c r="J59" s="179"/>
      <c r="K59" s="179"/>
      <c r="L59" s="179"/>
      <c r="M59" s="179"/>
      <c r="N59" s="179"/>
      <c r="O59" s="180"/>
      <c r="Q59"/>
      <c r="R59"/>
      <c r="S59"/>
      <c r="T59" s="39" t="s">
        <v>20</v>
      </c>
      <c r="U59" s="112">
        <f>IF(G59="yes",1,0)</f>
        <v>0</v>
      </c>
      <c r="V59" s="113">
        <f>V53+U59</f>
        <v>6</v>
      </c>
      <c r="W59" s="34"/>
      <c r="X59" s="1"/>
      <c r="Y59" s="1"/>
    </row>
    <row r="60" spans="2:25" ht="12" customHeight="1" x14ac:dyDescent="0.25">
      <c r="B60" s="61" t="s">
        <v>149</v>
      </c>
      <c r="C60" s="132">
        <f>IF(U60=0,"n/a",V57)</f>
        <v>17</v>
      </c>
      <c r="D60" s="133" t="s">
        <v>7</v>
      </c>
      <c r="E60" s="134">
        <f>IF(U60=0,"n/a",V58)</f>
        <v>0</v>
      </c>
      <c r="F60" s="133" t="s">
        <v>7</v>
      </c>
      <c r="G60" s="135">
        <f>IF(U60=0,"n/a",V61)</f>
        <v>2</v>
      </c>
      <c r="H60" s="178"/>
      <c r="I60" s="179"/>
      <c r="J60" s="179"/>
      <c r="K60" s="179"/>
      <c r="L60" s="179"/>
      <c r="M60" s="179"/>
      <c r="N60" s="179"/>
      <c r="O60" s="180"/>
      <c r="Q60"/>
      <c r="R60"/>
      <c r="S60"/>
      <c r="T60" s="39" t="s">
        <v>33</v>
      </c>
      <c r="U60" s="112">
        <f>SUM(U57:U59)</f>
        <v>1</v>
      </c>
      <c r="V60" s="113"/>
      <c r="W60" s="34"/>
      <c r="X60" s="1"/>
      <c r="Y60" s="1"/>
    </row>
    <row r="61" spans="2:25" ht="12" customHeight="1" thickBot="1" x14ac:dyDescent="0.3">
      <c r="B61" s="168" t="str">
        <f>IF(U60=0,"Phase Break or Winter Shutdown",IF(U60=1,"-------------------","Review Site Occupancy Inputs"))</f>
        <v>-------------------</v>
      </c>
      <c r="C61" s="169"/>
      <c r="D61" s="169"/>
      <c r="E61" s="169"/>
      <c r="F61" s="169"/>
      <c r="G61" s="170"/>
      <c r="H61" s="138"/>
      <c r="I61" s="139"/>
      <c r="J61" s="139"/>
      <c r="K61" s="139"/>
      <c r="L61" s="139"/>
      <c r="M61" s="139"/>
      <c r="N61" s="139"/>
      <c r="O61" s="140"/>
      <c r="Q61"/>
      <c r="R61"/>
      <c r="S61"/>
      <c r="T61" s="33" t="s">
        <v>40</v>
      </c>
      <c r="U61" s="114"/>
      <c r="V61" s="115">
        <f>IF(U60=0,"--",IF(V55+1&gt;30,1,V55+1))</f>
        <v>2</v>
      </c>
      <c r="W61" s="34"/>
      <c r="X61" s="1"/>
      <c r="Y61" s="1"/>
    </row>
    <row r="62" spans="2:25" s="16" customFormat="1" ht="12.75" thickTop="1" x14ac:dyDescent="0.2">
      <c r="B62" s="175">
        <f>C$29-1</f>
        <v>41551</v>
      </c>
      <c r="C62" s="176"/>
      <c r="D62" s="176"/>
      <c r="E62" s="176"/>
      <c r="F62" s="176"/>
      <c r="G62" s="177"/>
      <c r="H62" s="58"/>
      <c r="I62" s="58"/>
      <c r="J62" s="58"/>
      <c r="K62" s="58"/>
      <c r="L62" s="58"/>
      <c r="M62" s="58"/>
      <c r="N62" s="58"/>
      <c r="O62" s="59"/>
      <c r="T62" s="38"/>
      <c r="U62" s="125"/>
      <c r="V62" s="125"/>
      <c r="W62" s="40"/>
      <c r="X62" s="17"/>
      <c r="Y62" s="17"/>
    </row>
    <row r="63" spans="2:25" ht="12" customHeight="1" x14ac:dyDescent="0.25">
      <c r="B63" s="137" t="s">
        <v>5</v>
      </c>
      <c r="C63" s="54" t="s">
        <v>21</v>
      </c>
      <c r="D63" s="55"/>
      <c r="E63" s="56"/>
      <c r="F63" s="55"/>
      <c r="G63" s="62" t="s">
        <v>8</v>
      </c>
      <c r="H63" s="214" t="s">
        <v>146</v>
      </c>
      <c r="I63" s="215"/>
      <c r="J63" s="215"/>
      <c r="K63" s="215"/>
      <c r="L63" s="215"/>
      <c r="M63" s="215"/>
      <c r="N63" s="215"/>
      <c r="O63" s="216"/>
      <c r="Q63"/>
      <c r="R63"/>
      <c r="S63"/>
      <c r="T63" s="33" t="s">
        <v>6</v>
      </c>
      <c r="U63" s="110">
        <f>IF(G63="yes",1,0)</f>
        <v>1</v>
      </c>
      <c r="V63" s="111">
        <f>V57+U63</f>
        <v>18</v>
      </c>
      <c r="W63" s="34"/>
      <c r="X63" s="13"/>
      <c r="Y63" s="13"/>
    </row>
    <row r="64" spans="2:25" ht="12" customHeight="1" x14ac:dyDescent="0.25">
      <c r="B64" s="66" t="s">
        <v>78</v>
      </c>
      <c r="C64" s="57" t="s">
        <v>22</v>
      </c>
      <c r="D64" s="15"/>
      <c r="E64" s="15"/>
      <c r="F64" s="15"/>
      <c r="G64" s="63" t="s">
        <v>8</v>
      </c>
      <c r="H64" s="219"/>
      <c r="I64" s="220"/>
      <c r="J64" s="220"/>
      <c r="K64" s="220"/>
      <c r="L64" s="220"/>
      <c r="M64" s="220"/>
      <c r="N64" s="220"/>
      <c r="O64" s="221"/>
      <c r="Q64"/>
      <c r="R64"/>
      <c r="S64"/>
      <c r="T64" s="39" t="s">
        <v>19</v>
      </c>
      <c r="U64" s="112">
        <f>IF(G64="yes",1,0)</f>
        <v>1</v>
      </c>
      <c r="V64" s="113">
        <f>IF(V67=1,U64,V58+U64)</f>
        <v>1</v>
      </c>
      <c r="W64" s="34"/>
      <c r="X64" s="1"/>
      <c r="Y64" s="1"/>
    </row>
    <row r="65" spans="2:25" ht="12" customHeight="1" x14ac:dyDescent="0.25">
      <c r="B65" s="66" t="s">
        <v>150</v>
      </c>
      <c r="C65" s="57" t="s">
        <v>15</v>
      </c>
      <c r="D65" s="15"/>
      <c r="E65" s="15"/>
      <c r="F65" s="15"/>
      <c r="G65" s="63" t="s">
        <v>14</v>
      </c>
      <c r="H65" s="219"/>
      <c r="I65" s="220"/>
      <c r="J65" s="220"/>
      <c r="K65" s="220"/>
      <c r="L65" s="220"/>
      <c r="M65" s="220"/>
      <c r="N65" s="220"/>
      <c r="O65" s="221"/>
      <c r="Q65"/>
      <c r="R65"/>
      <c r="S65"/>
      <c r="T65" s="39" t="s">
        <v>20</v>
      </c>
      <c r="U65" s="112">
        <f>IF(G65="yes",1,0)</f>
        <v>0</v>
      </c>
      <c r="V65" s="113">
        <f>V59+U65</f>
        <v>6</v>
      </c>
      <c r="W65" s="34"/>
      <c r="X65" s="1"/>
      <c r="Y65" s="1"/>
    </row>
    <row r="66" spans="2:25" ht="12" customHeight="1" x14ac:dyDescent="0.25">
      <c r="B66" s="66" t="s">
        <v>151</v>
      </c>
      <c r="C66" s="132">
        <f>IF(U66=0,"n/a",V63)</f>
        <v>18</v>
      </c>
      <c r="D66" s="133" t="s">
        <v>7</v>
      </c>
      <c r="E66" s="134">
        <f>IF(U66=0,"n/a",V64)</f>
        <v>1</v>
      </c>
      <c r="F66" s="133" t="s">
        <v>7</v>
      </c>
      <c r="G66" s="135">
        <f>IF(U66=0,"n/a",V67)</f>
        <v>3</v>
      </c>
      <c r="H66" s="219"/>
      <c r="I66" s="220"/>
      <c r="J66" s="220"/>
      <c r="K66" s="220"/>
      <c r="L66" s="220"/>
      <c r="M66" s="220"/>
      <c r="N66" s="220"/>
      <c r="O66" s="221"/>
      <c r="Q66"/>
      <c r="R66"/>
      <c r="S66"/>
      <c r="T66" s="39" t="s">
        <v>33</v>
      </c>
      <c r="U66" s="112">
        <f>SUM(U63:U65)</f>
        <v>2</v>
      </c>
      <c r="V66" s="113"/>
      <c r="W66" s="34"/>
      <c r="X66" s="1"/>
      <c r="Y66" s="1"/>
    </row>
    <row r="67" spans="2:25" ht="12" customHeight="1" thickBot="1" x14ac:dyDescent="0.3">
      <c r="B67" s="168" t="str">
        <f>IF(U66=0,"Phase Break or Winter Shutdown",IF(U66=1,"-------------------","Review Site Occupancy Inputs"))</f>
        <v>Review Site Occupancy Inputs</v>
      </c>
      <c r="C67" s="169"/>
      <c r="D67" s="169"/>
      <c r="E67" s="169"/>
      <c r="F67" s="169"/>
      <c r="G67" s="170"/>
      <c r="H67" s="138" t="s">
        <v>152</v>
      </c>
      <c r="I67" s="139"/>
      <c r="J67" s="139"/>
      <c r="K67" s="139"/>
      <c r="L67" s="139"/>
      <c r="M67" s="139"/>
      <c r="N67" s="139"/>
      <c r="O67" s="140"/>
      <c r="Q67"/>
      <c r="R67"/>
      <c r="S67"/>
      <c r="T67" s="33" t="s">
        <v>40</v>
      </c>
      <c r="U67" s="114"/>
      <c r="V67" s="115">
        <f>IF(U66=0,"--",IF(V61+1&gt;30,1,V61+1))</f>
        <v>3</v>
      </c>
      <c r="W67" s="34"/>
      <c r="X67" s="1"/>
      <c r="Y67" s="1"/>
    </row>
    <row r="68" spans="2:25" s="16" customFormat="1" ht="12.75" thickTop="1" x14ac:dyDescent="0.2">
      <c r="B68" s="175">
        <f>C$29</f>
        <v>41552</v>
      </c>
      <c r="C68" s="176"/>
      <c r="D68" s="176"/>
      <c r="E68" s="176"/>
      <c r="F68" s="176"/>
      <c r="G68" s="177"/>
      <c r="H68" s="58"/>
      <c r="I68" s="58"/>
      <c r="J68" s="58"/>
      <c r="K68" s="58"/>
      <c r="L68" s="58"/>
      <c r="M68" s="58"/>
      <c r="N68" s="58"/>
      <c r="O68" s="59"/>
      <c r="T68" s="38"/>
      <c r="U68" s="125"/>
      <c r="V68" s="125"/>
      <c r="W68" s="40"/>
      <c r="X68" s="17"/>
      <c r="Y68" s="17"/>
    </row>
    <row r="69" spans="2:25" ht="12" customHeight="1" x14ac:dyDescent="0.25">
      <c r="B69" s="137" t="s">
        <v>5</v>
      </c>
      <c r="C69" s="54" t="s">
        <v>21</v>
      </c>
      <c r="D69" s="55"/>
      <c r="E69" s="56"/>
      <c r="F69" s="55"/>
      <c r="G69" s="62" t="s">
        <v>14</v>
      </c>
      <c r="H69" s="214" t="s">
        <v>153</v>
      </c>
      <c r="I69" s="215"/>
      <c r="J69" s="215"/>
      <c r="K69" s="215"/>
      <c r="L69" s="215"/>
      <c r="M69" s="215"/>
      <c r="N69" s="215"/>
      <c r="O69" s="216"/>
      <c r="Q69"/>
      <c r="R69"/>
      <c r="S69"/>
      <c r="T69" s="33" t="s">
        <v>6</v>
      </c>
      <c r="U69" s="110">
        <f>IF(G69="yes",1,0)</f>
        <v>0</v>
      </c>
      <c r="V69" s="111">
        <f>V63+U69</f>
        <v>18</v>
      </c>
      <c r="W69" s="34"/>
      <c r="X69" s="13"/>
      <c r="Y69" s="13"/>
    </row>
    <row r="70" spans="2:25" ht="12" customHeight="1" x14ac:dyDescent="0.25">
      <c r="B70" s="61"/>
      <c r="C70" s="57" t="s">
        <v>22</v>
      </c>
      <c r="D70" s="15"/>
      <c r="E70" s="15"/>
      <c r="F70" s="15"/>
      <c r="G70" s="63" t="s">
        <v>14</v>
      </c>
      <c r="H70" s="178"/>
      <c r="I70" s="179"/>
      <c r="J70" s="179"/>
      <c r="K70" s="179"/>
      <c r="L70" s="179"/>
      <c r="M70" s="179"/>
      <c r="N70" s="179"/>
      <c r="O70" s="180"/>
      <c r="Q70"/>
      <c r="R70"/>
      <c r="S70"/>
      <c r="T70" s="39" t="s">
        <v>19</v>
      </c>
      <c r="U70" s="112">
        <f>IF(G70="yes",1,0)</f>
        <v>0</v>
      </c>
      <c r="V70" s="113">
        <f>IF(V73=1,U70,V64+U70)</f>
        <v>1</v>
      </c>
      <c r="W70" s="34"/>
      <c r="X70" s="1"/>
      <c r="Y70" s="1"/>
    </row>
    <row r="71" spans="2:25" ht="12" customHeight="1" x14ac:dyDescent="0.25">
      <c r="B71" s="61"/>
      <c r="C71" s="57" t="s">
        <v>15</v>
      </c>
      <c r="D71" s="15"/>
      <c r="E71" s="15"/>
      <c r="F71" s="15"/>
      <c r="G71" s="63" t="s">
        <v>14</v>
      </c>
      <c r="H71" s="178"/>
      <c r="I71" s="179"/>
      <c r="J71" s="179"/>
      <c r="K71" s="179"/>
      <c r="L71" s="179"/>
      <c r="M71" s="179"/>
      <c r="N71" s="179"/>
      <c r="O71" s="180"/>
      <c r="Q71"/>
      <c r="R71"/>
      <c r="S71"/>
      <c r="T71" s="39" t="s">
        <v>20</v>
      </c>
      <c r="U71" s="112">
        <f>IF(G71="yes",1,0)</f>
        <v>0</v>
      </c>
      <c r="V71" s="113">
        <f>V65+U71</f>
        <v>6</v>
      </c>
      <c r="W71" s="34"/>
      <c r="X71" s="1"/>
      <c r="Y71" s="1"/>
    </row>
    <row r="72" spans="2:25" ht="12" customHeight="1" x14ac:dyDescent="0.25">
      <c r="B72" s="61"/>
      <c r="C72" s="132" t="str">
        <f>IF(U72=0,"n/a",V69)</f>
        <v>n/a</v>
      </c>
      <c r="D72" s="133" t="s">
        <v>7</v>
      </c>
      <c r="E72" s="134" t="str">
        <f>IF(U72=0,"n/a",V70)</f>
        <v>n/a</v>
      </c>
      <c r="F72" s="133" t="s">
        <v>7</v>
      </c>
      <c r="G72" s="135" t="str">
        <f>IF(U72=0,"n/a",V73)</f>
        <v>n/a</v>
      </c>
      <c r="H72" s="178"/>
      <c r="I72" s="179"/>
      <c r="J72" s="179"/>
      <c r="K72" s="179"/>
      <c r="L72" s="179"/>
      <c r="M72" s="179"/>
      <c r="N72" s="179"/>
      <c r="O72" s="180"/>
      <c r="Q72"/>
      <c r="R72"/>
      <c r="S72"/>
      <c r="T72" s="39" t="s">
        <v>33</v>
      </c>
      <c r="U72" s="112">
        <f>SUM(U69:U71)</f>
        <v>0</v>
      </c>
      <c r="V72" s="113"/>
      <c r="W72" s="34"/>
      <c r="X72" s="1"/>
      <c r="Y72" s="1"/>
    </row>
    <row r="73" spans="2:25" ht="12" customHeight="1" thickBot="1" x14ac:dyDescent="0.3">
      <c r="B73" s="168" t="str">
        <f>IF(U72=0,"Phase Break or Winter Shutdown",IF(U72=1,"-------------------","Review Site Occupancy Inputs"))</f>
        <v>Phase Break or Winter Shutdown</v>
      </c>
      <c r="C73" s="169"/>
      <c r="D73" s="169"/>
      <c r="E73" s="169"/>
      <c r="F73" s="169"/>
      <c r="G73" s="170"/>
      <c r="H73" s="138"/>
      <c r="I73" s="139"/>
      <c r="J73" s="139"/>
      <c r="K73" s="139"/>
      <c r="L73" s="139"/>
      <c r="M73" s="139"/>
      <c r="N73" s="139"/>
      <c r="O73" s="140"/>
      <c r="Q73"/>
      <c r="R73"/>
      <c r="S73"/>
      <c r="T73" s="33" t="s">
        <v>40</v>
      </c>
      <c r="U73" s="114"/>
      <c r="V73" s="115" t="str">
        <f>IF(U72=0,"--",IF(V67+1&gt;30,1,V67+1))</f>
        <v>--</v>
      </c>
      <c r="W73" s="34"/>
      <c r="X73" s="1"/>
      <c r="Y73" s="1"/>
    </row>
    <row r="74" spans="2:25" ht="6.95" customHeight="1" thickTop="1" thickBo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Q74"/>
      <c r="R74"/>
      <c r="S74"/>
      <c r="T74" s="37"/>
      <c r="U74" s="10"/>
      <c r="V74" s="10"/>
      <c r="W74" s="34"/>
      <c r="X74" s="1"/>
      <c r="Y74" s="1"/>
    </row>
    <row r="75" spans="2:25" s="16" customFormat="1" ht="12" customHeight="1" thickTop="1" x14ac:dyDescent="0.2">
      <c r="B75" s="76" t="s">
        <v>57</v>
      </c>
      <c r="C75" s="77"/>
      <c r="D75" s="77"/>
      <c r="E75" s="77"/>
      <c r="F75" s="77"/>
      <c r="G75" s="77"/>
      <c r="H75" s="181" t="s">
        <v>129</v>
      </c>
      <c r="I75" s="182"/>
      <c r="J75" s="182"/>
      <c r="K75" s="187"/>
      <c r="L75" s="181" t="s">
        <v>56</v>
      </c>
      <c r="M75" s="182"/>
      <c r="N75" s="182"/>
      <c r="O75" s="183"/>
      <c r="T75" s="33" t="s">
        <v>6</v>
      </c>
      <c r="U75" s="121">
        <f>U33+U39+U45+U51+U57+U63+U69</f>
        <v>4</v>
      </c>
      <c r="V75" s="121"/>
      <c r="W75" s="40"/>
      <c r="X75" s="17"/>
      <c r="Y75" s="17"/>
    </row>
    <row r="76" spans="2:25" s="16" customFormat="1" ht="12" customHeight="1" x14ac:dyDescent="0.2">
      <c r="B76" s="69" t="s">
        <v>60</v>
      </c>
      <c r="C76" s="17"/>
      <c r="D76" s="17"/>
      <c r="E76" s="184">
        <f>U35+U41+U47+U53+U59+U65+U71</f>
        <v>1</v>
      </c>
      <c r="F76" s="185"/>
      <c r="G76" s="186"/>
      <c r="H76" s="17" t="s">
        <v>60</v>
      </c>
      <c r="I76" s="17"/>
      <c r="J76" s="17"/>
      <c r="K76" s="88">
        <f>H19</f>
        <v>6</v>
      </c>
      <c r="L76" s="17" t="s">
        <v>60</v>
      </c>
      <c r="M76" s="17"/>
      <c r="N76" s="17"/>
      <c r="O76" s="50">
        <f>U33+U39+U45+U51+U57+U63+U69</f>
        <v>4</v>
      </c>
      <c r="T76" s="39" t="s">
        <v>19</v>
      </c>
      <c r="U76" s="121" t="s">
        <v>37</v>
      </c>
      <c r="V76" s="121"/>
      <c r="W76" s="40"/>
      <c r="X76" s="17"/>
      <c r="Y76" s="17"/>
    </row>
    <row r="77" spans="2:25" s="16" customFormat="1" ht="12" customHeight="1" x14ac:dyDescent="0.2">
      <c r="B77" s="72" t="s">
        <v>61</v>
      </c>
      <c r="C77" s="17"/>
      <c r="D77" s="17"/>
      <c r="E77" s="188">
        <f>H13</f>
        <v>5</v>
      </c>
      <c r="F77" s="189"/>
      <c r="G77" s="190"/>
      <c r="H77" s="17" t="s">
        <v>61</v>
      </c>
      <c r="I77" s="17"/>
      <c r="J77" s="17"/>
      <c r="K77" s="78">
        <f>H17</f>
        <v>8</v>
      </c>
      <c r="L77" s="17" t="s">
        <v>61</v>
      </c>
      <c r="M77" s="17"/>
      <c r="N77" s="17"/>
      <c r="O77" s="73">
        <f>H7</f>
        <v>14</v>
      </c>
      <c r="T77" s="39" t="s">
        <v>20</v>
      </c>
      <c r="U77" s="121">
        <f>U35+U41+U47+U53+U59+U65+U71</f>
        <v>1</v>
      </c>
      <c r="V77" s="121"/>
      <c r="W77" s="40"/>
      <c r="X77" s="17"/>
      <c r="Y77" s="17"/>
    </row>
    <row r="78" spans="2:25" s="16" customFormat="1" ht="12" customHeight="1" x14ac:dyDescent="0.2">
      <c r="B78" s="69" t="s">
        <v>62</v>
      </c>
      <c r="C78" s="17"/>
      <c r="D78" s="17"/>
      <c r="E78" s="191">
        <f>E76+E77</f>
        <v>6</v>
      </c>
      <c r="F78" s="192"/>
      <c r="G78" s="193"/>
      <c r="H78" s="17" t="s">
        <v>62</v>
      </c>
      <c r="I78" s="17"/>
      <c r="J78" s="17"/>
      <c r="K78" s="78">
        <f>K76+K77</f>
        <v>14</v>
      </c>
      <c r="L78" s="17" t="s">
        <v>62</v>
      </c>
      <c r="M78" s="17"/>
      <c r="N78" s="17"/>
      <c r="O78" s="74">
        <f>O76+O77</f>
        <v>18</v>
      </c>
      <c r="T78" s="33"/>
      <c r="U78" s="121"/>
      <c r="V78" s="121"/>
      <c r="W78" s="40"/>
      <c r="X78" s="17"/>
      <c r="Y78" s="17"/>
    </row>
    <row r="79" spans="2:25" s="16" customFormat="1" ht="12" customHeight="1" x14ac:dyDescent="0.2">
      <c r="B79" s="69"/>
      <c r="C79" s="17"/>
      <c r="D79" s="17"/>
      <c r="E79" s="70"/>
      <c r="F79" s="17"/>
      <c r="G79" s="32"/>
      <c r="H79" s="17" t="s">
        <v>63</v>
      </c>
      <c r="I79" s="17"/>
      <c r="J79" s="17"/>
      <c r="K79" s="85">
        <f>R17</f>
        <v>9</v>
      </c>
      <c r="L79" s="17" t="s">
        <v>65</v>
      </c>
      <c r="M79" s="17"/>
      <c r="N79" s="17"/>
      <c r="O79" s="89">
        <f>R7</f>
        <v>10</v>
      </c>
      <c r="Q79" s="38"/>
      <c r="R79" s="121"/>
      <c r="S79" s="121"/>
      <c r="T79" s="40"/>
      <c r="U79" s="17"/>
      <c r="V79" s="17"/>
    </row>
    <row r="80" spans="2:25" s="16" customFormat="1" ht="12" customHeight="1" x14ac:dyDescent="0.2">
      <c r="B80" s="69"/>
      <c r="C80" s="17"/>
      <c r="D80" s="17"/>
      <c r="E80" s="70"/>
      <c r="F80" s="17"/>
      <c r="G80" s="32"/>
      <c r="H80" s="26" t="s">
        <v>66</v>
      </c>
      <c r="I80" s="17"/>
      <c r="J80" s="17"/>
      <c r="K80" s="85">
        <f>R18</f>
        <v>3</v>
      </c>
      <c r="L80" s="26" t="s">
        <v>67</v>
      </c>
      <c r="M80" s="17"/>
      <c r="N80" s="17"/>
      <c r="O80" s="89">
        <f>R8</f>
        <v>5</v>
      </c>
      <c r="Q80" s="38"/>
      <c r="R80" s="121"/>
      <c r="S80" s="121"/>
      <c r="T80" s="40"/>
      <c r="U80" s="17"/>
      <c r="V80" s="17"/>
    </row>
    <row r="81" spans="2:22" s="16" customFormat="1" ht="12" customHeight="1" thickBot="1" x14ac:dyDescent="0.25">
      <c r="B81" s="20"/>
      <c r="C81" s="21"/>
      <c r="D81" s="21"/>
      <c r="E81" s="42"/>
      <c r="F81" s="21"/>
      <c r="G81" s="41"/>
      <c r="H81" s="75" t="s">
        <v>64</v>
      </c>
      <c r="I81" s="21"/>
      <c r="J81" s="21"/>
      <c r="K81" s="71">
        <f>IF(K78&gt;(K79+K80),(K78-(K79+K80))*R19,"")</f>
        <v>1000</v>
      </c>
      <c r="L81" s="75" t="s">
        <v>64</v>
      </c>
      <c r="M81" s="21"/>
      <c r="N81" s="21"/>
      <c r="O81" s="90">
        <f>IF(O78&gt;(O79+O80),(O78-(O79+O80))*R9,"")</f>
        <v>2400</v>
      </c>
      <c r="Q81" s="38"/>
      <c r="R81" s="121"/>
      <c r="S81" s="121"/>
      <c r="T81" s="40"/>
      <c r="U81" s="17"/>
      <c r="V81" s="17"/>
    </row>
    <row r="82" spans="2:22" s="25" customFormat="1" ht="15.75" customHeight="1" thickTop="1" x14ac:dyDescent="0.2">
      <c r="B82" s="119" t="s">
        <v>58</v>
      </c>
      <c r="C82" s="24"/>
      <c r="D82" s="24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Q82" s="38"/>
      <c r="R82" s="36"/>
      <c r="S82" s="36"/>
      <c r="T82" s="40"/>
      <c r="U82" s="24"/>
      <c r="V82" s="24"/>
    </row>
    <row r="83" spans="2:22" s="25" customFormat="1" ht="15.75" customHeight="1" x14ac:dyDescent="0.2">
      <c r="B83" s="24"/>
      <c r="C83" s="24"/>
      <c r="D83" s="2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Q83" s="38"/>
      <c r="R83" s="36"/>
      <c r="S83" s="36"/>
      <c r="T83" s="40"/>
      <c r="U83" s="24"/>
      <c r="V83" s="24"/>
    </row>
    <row r="84" spans="2:22" s="25" customFormat="1" ht="15.75" customHeight="1" x14ac:dyDescent="0.2">
      <c r="B84" s="24"/>
      <c r="C84" s="24"/>
      <c r="D84" s="2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Q84" s="38"/>
      <c r="R84" s="36"/>
      <c r="S84" s="36"/>
      <c r="T84" s="40"/>
      <c r="U84" s="24"/>
      <c r="V84" s="24"/>
    </row>
    <row r="85" spans="2:22" ht="15.75" customHeight="1" x14ac:dyDescent="0.25">
      <c r="B85" s="1" t="s">
        <v>12</v>
      </c>
      <c r="C85" s="1"/>
      <c r="D85" s="1"/>
      <c r="E85" s="2"/>
      <c r="F85" s="2"/>
      <c r="G85" s="2"/>
      <c r="H85" s="2"/>
      <c r="I85" s="2"/>
      <c r="J85" s="1"/>
      <c r="L85" s="9" t="s">
        <v>13</v>
      </c>
      <c r="M85" s="43"/>
      <c r="N85" s="43"/>
      <c r="O85" s="43"/>
    </row>
    <row r="86" spans="2:22" ht="11.1" customHeight="1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93" t="s">
        <v>26</v>
      </c>
    </row>
    <row r="87" spans="2:22" ht="10.5" customHeight="1" x14ac:dyDescent="0.25">
      <c r="B87" s="99" t="s">
        <v>166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98" t="s">
        <v>83</v>
      </c>
    </row>
    <row r="88" spans="2:2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86"/>
      <c r="N88" s="86"/>
      <c r="O88" s="86"/>
    </row>
    <row r="89" spans="2:22" x14ac:dyDescent="0.25">
      <c r="L89" s="1"/>
      <c r="M89" s="17"/>
      <c r="N89" s="17"/>
      <c r="O89" s="1"/>
    </row>
    <row r="90" spans="2:22" x14ac:dyDescent="0.25">
      <c r="L90" s="1"/>
      <c r="M90" s="17"/>
      <c r="N90" s="17"/>
      <c r="O90" s="1"/>
    </row>
    <row r="91" spans="2:22" x14ac:dyDescent="0.25">
      <c r="L91" s="1"/>
      <c r="M91" s="17"/>
      <c r="N91" s="17"/>
      <c r="O91" s="1"/>
    </row>
    <row r="92" spans="2:22" x14ac:dyDescent="0.25">
      <c r="L92" s="17"/>
      <c r="M92" s="17"/>
      <c r="N92" s="17"/>
      <c r="O92" s="17"/>
    </row>
    <row r="93" spans="2:22" x14ac:dyDescent="0.25">
      <c r="L93" s="17"/>
      <c r="M93" s="17"/>
      <c r="N93" s="17"/>
      <c r="O93" s="40"/>
    </row>
    <row r="94" spans="2:22" x14ac:dyDescent="0.25">
      <c r="L94" s="17"/>
      <c r="M94" s="17"/>
      <c r="N94" s="17"/>
      <c r="O94" s="40"/>
    </row>
  </sheetData>
  <sheetProtection selectLockedCells="1" selectUnlockedCells="1"/>
  <mergeCells count="73">
    <mergeCell ref="AC4:AF4"/>
    <mergeCell ref="AC9:AF9"/>
    <mergeCell ref="H39:O39"/>
    <mergeCell ref="H71:O71"/>
    <mergeCell ref="H72:O72"/>
    <mergeCell ref="H57:O57"/>
    <mergeCell ref="H58:O58"/>
    <mergeCell ref="H59:O59"/>
    <mergeCell ref="H60:O60"/>
    <mergeCell ref="H69:O69"/>
    <mergeCell ref="H70:O70"/>
    <mergeCell ref="H66:O66"/>
    <mergeCell ref="H40:O40"/>
    <mergeCell ref="H41:O41"/>
    <mergeCell ref="H42:O42"/>
    <mergeCell ref="H45:O45"/>
    <mergeCell ref="L75:O75"/>
    <mergeCell ref="H64:O64"/>
    <mergeCell ref="H63:O63"/>
    <mergeCell ref="H65:O65"/>
    <mergeCell ref="B55:G55"/>
    <mergeCell ref="B56:G56"/>
    <mergeCell ref="B61:G61"/>
    <mergeCell ref="B62:G62"/>
    <mergeCell ref="E76:G76"/>
    <mergeCell ref="B67:G67"/>
    <mergeCell ref="B68:G68"/>
    <mergeCell ref="B73:G73"/>
    <mergeCell ref="H75:K75"/>
    <mergeCell ref="E77:G77"/>
    <mergeCell ref="E78:G78"/>
    <mergeCell ref="E82:O82"/>
    <mergeCell ref="E83:O83"/>
    <mergeCell ref="E84:O84"/>
    <mergeCell ref="H54:O54"/>
    <mergeCell ref="B43:G43"/>
    <mergeCell ref="B44:G44"/>
    <mergeCell ref="B49:G49"/>
    <mergeCell ref="B50:G50"/>
    <mergeCell ref="H46:O46"/>
    <mergeCell ref="H47:O47"/>
    <mergeCell ref="H48:O48"/>
    <mergeCell ref="H51:O51"/>
    <mergeCell ref="H52:O52"/>
    <mergeCell ref="H53:O53"/>
    <mergeCell ref="B31:G31"/>
    <mergeCell ref="H31:O31"/>
    <mergeCell ref="B32:G32"/>
    <mergeCell ref="B37:G37"/>
    <mergeCell ref="B38:G38"/>
    <mergeCell ref="H33:O33"/>
    <mergeCell ref="H34:O34"/>
    <mergeCell ref="H35:O35"/>
    <mergeCell ref="H36:O36"/>
    <mergeCell ref="C29:H29"/>
    <mergeCell ref="L29:O29"/>
    <mergeCell ref="H11:H12"/>
    <mergeCell ref="I11:O12"/>
    <mergeCell ref="H13:H14"/>
    <mergeCell ref="I13:O14"/>
    <mergeCell ref="H17:H18"/>
    <mergeCell ref="I17:O18"/>
    <mergeCell ref="H19:H20"/>
    <mergeCell ref="I19:O20"/>
    <mergeCell ref="C27:I27"/>
    <mergeCell ref="C28:I28"/>
    <mergeCell ref="M28:O28"/>
    <mergeCell ref="H3:H4"/>
    <mergeCell ref="I3:O4"/>
    <mergeCell ref="H7:H8"/>
    <mergeCell ref="I7:O8"/>
    <mergeCell ref="H9:H10"/>
    <mergeCell ref="I9:O10"/>
  </mergeCells>
  <conditionalFormatting sqref="E72 E66">
    <cfRule type="cellIs" dxfId="40" priority="41" stopIfTrue="1" operator="greaterThan">
      <formula>8</formula>
    </cfRule>
  </conditionalFormatting>
  <conditionalFormatting sqref="E36">
    <cfRule type="cellIs" dxfId="39" priority="40" stopIfTrue="1" operator="greaterThan">
      <formula>8</formula>
    </cfRule>
  </conditionalFormatting>
  <conditionalFormatting sqref="C36">
    <cfRule type="containsText" dxfId="38" priority="39" operator="containsText" text="n/a">
      <formula>NOT(ISERROR(SEARCH("n/a",C36)))</formula>
    </cfRule>
  </conditionalFormatting>
  <conditionalFormatting sqref="E36">
    <cfRule type="containsText" dxfId="37" priority="38" operator="containsText" text="n/a">
      <formula>NOT(ISERROR(SEARCH("n/a",E36)))</formula>
    </cfRule>
  </conditionalFormatting>
  <conditionalFormatting sqref="G36">
    <cfRule type="containsText" dxfId="36" priority="37" operator="containsText" text="n/a">
      <formula>NOT(ISERROR(SEARCH("n/a",G36)))</formula>
    </cfRule>
  </conditionalFormatting>
  <conditionalFormatting sqref="G42">
    <cfRule type="containsText" dxfId="35" priority="33" operator="containsText" text="n/a">
      <formula>NOT(ISERROR(SEARCH("n/a",G42)))</formula>
    </cfRule>
  </conditionalFormatting>
  <conditionalFormatting sqref="C48">
    <cfRule type="containsText" dxfId="34" priority="31" operator="containsText" text="n/a">
      <formula>NOT(ISERROR(SEARCH("n/a",C48)))</formula>
    </cfRule>
  </conditionalFormatting>
  <conditionalFormatting sqref="E54">
    <cfRule type="cellIs" dxfId="33" priority="28" stopIfTrue="1" operator="greaterThan">
      <formula>8</formula>
    </cfRule>
  </conditionalFormatting>
  <conditionalFormatting sqref="C54">
    <cfRule type="containsText" dxfId="32" priority="27" operator="containsText" text="n/a">
      <formula>NOT(ISERROR(SEARCH("n/a",C54)))</formula>
    </cfRule>
  </conditionalFormatting>
  <conditionalFormatting sqref="E54">
    <cfRule type="containsText" dxfId="31" priority="26" operator="containsText" text="n/a">
      <formula>NOT(ISERROR(SEARCH("n/a",E54)))</formula>
    </cfRule>
  </conditionalFormatting>
  <conditionalFormatting sqref="G54">
    <cfRule type="containsText" dxfId="30" priority="25" operator="containsText" text="n/a">
      <formula>NOT(ISERROR(SEARCH("n/a",G54)))</formula>
    </cfRule>
  </conditionalFormatting>
  <conditionalFormatting sqref="E42">
    <cfRule type="cellIs" dxfId="29" priority="36" stopIfTrue="1" operator="greaterThan">
      <formula>8</formula>
    </cfRule>
  </conditionalFormatting>
  <conditionalFormatting sqref="C42">
    <cfRule type="containsText" dxfId="28" priority="35" operator="containsText" text="n/a">
      <formula>NOT(ISERROR(SEARCH("n/a",C42)))</formula>
    </cfRule>
  </conditionalFormatting>
  <conditionalFormatting sqref="E42">
    <cfRule type="containsText" dxfId="27" priority="34" operator="containsText" text="n/a">
      <formula>NOT(ISERROR(SEARCH("n/a",E42)))</formula>
    </cfRule>
  </conditionalFormatting>
  <conditionalFormatting sqref="E48">
    <cfRule type="cellIs" dxfId="26" priority="32" stopIfTrue="1" operator="greaterThan">
      <formula>8</formula>
    </cfRule>
  </conditionalFormatting>
  <conditionalFormatting sqref="E48">
    <cfRule type="containsText" dxfId="25" priority="30" operator="containsText" text="n/a">
      <formula>NOT(ISERROR(SEARCH("n/a",E48)))</formula>
    </cfRule>
  </conditionalFormatting>
  <conditionalFormatting sqref="G48">
    <cfRule type="containsText" dxfId="24" priority="29" operator="containsText" text="n/a">
      <formula>NOT(ISERROR(SEARCH("n/a",G48)))</formula>
    </cfRule>
  </conditionalFormatting>
  <conditionalFormatting sqref="E60">
    <cfRule type="cellIs" dxfId="23" priority="24" stopIfTrue="1" operator="greaterThan">
      <formula>8</formula>
    </cfRule>
  </conditionalFormatting>
  <conditionalFormatting sqref="C60">
    <cfRule type="containsText" dxfId="22" priority="23" operator="containsText" text="n/a">
      <formula>NOT(ISERROR(SEARCH("n/a",C60)))</formula>
    </cfRule>
  </conditionalFormatting>
  <conditionalFormatting sqref="E60">
    <cfRule type="containsText" dxfId="21" priority="22" operator="containsText" text="n/a">
      <formula>NOT(ISERROR(SEARCH("n/a",E60)))</formula>
    </cfRule>
  </conditionalFormatting>
  <conditionalFormatting sqref="G60">
    <cfRule type="containsText" dxfId="20" priority="21" operator="containsText" text="n/a">
      <formula>NOT(ISERROR(SEARCH("n/a",G60)))</formula>
    </cfRule>
  </conditionalFormatting>
  <conditionalFormatting sqref="C66">
    <cfRule type="containsText" dxfId="19" priority="20" operator="containsText" text="n/a">
      <formula>NOT(ISERROR(SEARCH("n/a",C66)))</formula>
    </cfRule>
  </conditionalFormatting>
  <conditionalFormatting sqref="E66">
    <cfRule type="containsText" dxfId="18" priority="19" operator="containsText" text="n/a">
      <formula>NOT(ISERROR(SEARCH("n/a",E66)))</formula>
    </cfRule>
  </conditionalFormatting>
  <conditionalFormatting sqref="G66">
    <cfRule type="containsText" dxfId="17" priority="18" operator="containsText" text="n/a">
      <formula>NOT(ISERROR(SEARCH("n/a",G66)))</formula>
    </cfRule>
  </conditionalFormatting>
  <conditionalFormatting sqref="C72">
    <cfRule type="containsText" dxfId="16" priority="17" operator="containsText" text="n/a">
      <formula>NOT(ISERROR(SEARCH("n/a",C72)))</formula>
    </cfRule>
  </conditionalFormatting>
  <conditionalFormatting sqref="E72">
    <cfRule type="containsText" dxfId="15" priority="16" operator="containsText" text="n/a">
      <formula>NOT(ISERROR(SEARCH("n/a",E72)))</formula>
    </cfRule>
  </conditionalFormatting>
  <conditionalFormatting sqref="G72">
    <cfRule type="containsText" dxfId="14" priority="15" operator="containsText" text="n/a">
      <formula>NOT(ISERROR(SEARCH("n/a",G72)))</formula>
    </cfRule>
  </conditionalFormatting>
  <conditionalFormatting sqref="B37">
    <cfRule type="containsText" dxfId="13" priority="13" stopIfTrue="1" operator="containsText" text="Phase">
      <formula>NOT(ISERROR(SEARCH("Phase",B37)))</formula>
    </cfRule>
    <cfRule type="containsText" dxfId="12" priority="14" stopIfTrue="1" operator="containsText" text="Review">
      <formula>NOT(ISERROR(SEARCH("Review",B37)))</formula>
    </cfRule>
  </conditionalFormatting>
  <conditionalFormatting sqref="B43">
    <cfRule type="containsText" dxfId="11" priority="11" stopIfTrue="1" operator="containsText" text="Phase">
      <formula>NOT(ISERROR(SEARCH("Phase",B43)))</formula>
    </cfRule>
    <cfRule type="containsText" dxfId="10" priority="12" stopIfTrue="1" operator="containsText" text="Review">
      <formula>NOT(ISERROR(SEARCH("Review",B43)))</formula>
    </cfRule>
  </conditionalFormatting>
  <conditionalFormatting sqref="B73">
    <cfRule type="containsText" dxfId="9" priority="1" stopIfTrue="1" operator="containsText" text="Phase">
      <formula>NOT(ISERROR(SEARCH("Phase",B73)))</formula>
    </cfRule>
    <cfRule type="containsText" dxfId="8" priority="2" stopIfTrue="1" operator="containsText" text="Review">
      <formula>NOT(ISERROR(SEARCH("Review",B73)))</formula>
    </cfRule>
  </conditionalFormatting>
  <conditionalFormatting sqref="B49">
    <cfRule type="containsText" dxfId="7" priority="9" stopIfTrue="1" operator="containsText" text="Phase">
      <formula>NOT(ISERROR(SEARCH("Phase",B49)))</formula>
    </cfRule>
    <cfRule type="containsText" dxfId="6" priority="10" stopIfTrue="1" operator="containsText" text="Review">
      <formula>NOT(ISERROR(SEARCH("Review",B49)))</formula>
    </cfRule>
  </conditionalFormatting>
  <conditionalFormatting sqref="B55">
    <cfRule type="containsText" dxfId="5" priority="7" stopIfTrue="1" operator="containsText" text="Phase">
      <formula>NOT(ISERROR(SEARCH("Phase",B55)))</formula>
    </cfRule>
    <cfRule type="containsText" dxfId="4" priority="8" stopIfTrue="1" operator="containsText" text="Review">
      <formula>NOT(ISERROR(SEARCH("Review",B55)))</formula>
    </cfRule>
  </conditionalFormatting>
  <conditionalFormatting sqref="B61">
    <cfRule type="containsText" dxfId="3" priority="5" stopIfTrue="1" operator="containsText" text="Phase">
      <formula>NOT(ISERROR(SEARCH("Phase",B61)))</formula>
    </cfRule>
    <cfRule type="containsText" dxfId="2" priority="6" stopIfTrue="1" operator="containsText" text="Review">
      <formula>NOT(ISERROR(SEARCH("Review",B61)))</formula>
    </cfRule>
  </conditionalFormatting>
  <conditionalFormatting sqref="B67">
    <cfRule type="containsText" dxfId="1" priority="3" stopIfTrue="1" operator="containsText" text="Phase">
      <formula>NOT(ISERROR(SEARCH("Phase",B67)))</formula>
    </cfRule>
    <cfRule type="containsText" dxfId="0" priority="4" stopIfTrue="1" operator="containsText" text="Review">
      <formula>NOT(ISERROR(SEARCH("Review",B67)))</formula>
    </cfRule>
  </conditionalFormatting>
  <printOptions horizontalCentered="1"/>
  <pageMargins left="0.31496062992126" right="0.31496062992126" top="0.17" bottom="0.17" header="0.31496062992126" footer="0.31496062992126"/>
  <pageSetup scale="96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G33:G35 G39:G41 G45:G47 G51:G53 G57:G59 G63:G65 G69:G71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2" sqref="J22"/>
    </sheetView>
  </sheetViews>
  <sheetFormatPr defaultRowHeight="15" x14ac:dyDescent="0.25"/>
  <sheetData>
    <row r="1" spans="1:1" x14ac:dyDescent="0.25">
      <c r="A1" t="s">
        <v>8</v>
      </c>
    </row>
    <row r="2" spans="1:1" x14ac:dyDescent="0.25">
      <c r="A2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DOCID-1401110945-1884</_dlc_DocId>
    <_dlc_DocIdUrl xmlns="ab026814-f547-4728-b6ee-4d85c9fef7e4">
      <Url>https://share.tbfsp.gov.ab.ca/CPE/OutreachWebTeams/_layouts/15/DocIdRedir.aspx?ID=DOCID-1401110945-1884</Url>
      <Description>DOCID-1401110945-1884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1897C02-6CA0-4BB6-ACA5-A3F89184E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8C8DB9-37A1-48E8-ADAC-8F7C2C60A277}">
  <ds:schemaRefs>
    <ds:schemaRef ds:uri="a04163c6-b68e-4c40-8e35-707a7d4f43a0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9546ED-F2F0-44F1-84E6-3EE9AFF32773}"/>
</file>

<file path=customXml/itemProps4.xml><?xml version="1.0" encoding="utf-8"?>
<ds:datastoreItem xmlns:ds="http://schemas.openxmlformats.org/officeDocument/2006/customXml" ds:itemID="{86C5693E-1EEE-4BE9-85EC-2486B31F81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Week 1</vt:lpstr>
      <vt:lpstr>Sample</vt:lpstr>
      <vt:lpstr>Sheet1</vt:lpstr>
      <vt:lpstr>Instructions!Print_Area</vt:lpstr>
      <vt:lpstr>Sample!Print_Area</vt:lpstr>
      <vt:lpstr>'Week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A.07 Site Occ - Lane Closure Weekly</dc:title>
  <dc:creator>Adele Powell</dc:creator>
  <cp:lastModifiedBy>drew.wesolowsky</cp:lastModifiedBy>
  <cp:lastPrinted>2016-07-14T14:56:14Z</cp:lastPrinted>
  <dcterms:created xsi:type="dcterms:W3CDTF">2009-12-11T04:40:07Z</dcterms:created>
  <dcterms:modified xsi:type="dcterms:W3CDTF">2016-07-19T15:41:44Z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a4701e34-b320-4fb4-9a26-443cc0175fab</vt:lpwstr>
  </property>
</Properties>
</file>