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ENERGY\Communications\WEBSITES\current\Oilsands migration\forms\forms3\"/>
    </mc:Choice>
  </mc:AlternateContent>
  <workbookProtection workbookPassword="C1EF" lockStructure="1"/>
  <bookViews>
    <workbookView xWindow="25065" yWindow="-15" windowWidth="15600" windowHeight="11760"/>
  </bookViews>
  <sheets>
    <sheet name="EOPS &amp; CARE Recon" sheetId="7" r:id="rId1"/>
    <sheet name="CAPEX" sheetId="6" r:id="rId2"/>
    <sheet name="OPEX" sheetId="13" r:id="rId3"/>
    <sheet name="Volumetric" sheetId="12" r:id="rId4"/>
    <sheet name="ADMIN" sheetId="14" r:id="rId5"/>
  </sheets>
  <definedNames>
    <definedName name="_xlnm.Print_Area" localSheetId="0">'EOPS &amp; CARE Recon'!$A$1:$H$33</definedName>
    <definedName name="_xlnm.Print_Area" localSheetId="3">Volumetric!$A$1:$Q$36</definedName>
  </definedNames>
  <calcPr calcId="162913"/>
</workbook>
</file>

<file path=xl/calcChain.xml><?xml version="1.0" encoding="utf-8"?>
<calcChain xmlns="http://schemas.openxmlformats.org/spreadsheetml/2006/main">
  <c r="O41" i="13" l="1"/>
  <c r="O40" i="13"/>
  <c r="O39" i="13"/>
  <c r="O38" i="13"/>
  <c r="O37" i="13"/>
  <c r="O35" i="13"/>
  <c r="O34" i="13"/>
  <c r="O33" i="13"/>
  <c r="O32" i="13"/>
  <c r="O31" i="13"/>
  <c r="O30" i="13"/>
  <c r="O29" i="13"/>
  <c r="O28" i="13"/>
  <c r="O25" i="13"/>
  <c r="O24" i="13"/>
  <c r="O22" i="13"/>
  <c r="O21" i="13"/>
  <c r="O20" i="13"/>
  <c r="N26" i="13"/>
  <c r="M26" i="13"/>
  <c r="L26" i="13"/>
  <c r="K26" i="13"/>
  <c r="K42" i="13" s="1"/>
  <c r="J26" i="13"/>
  <c r="J42" i="13" s="1"/>
  <c r="I26" i="13"/>
  <c r="H26" i="13"/>
  <c r="G26" i="13"/>
  <c r="G42" i="13" s="1"/>
  <c r="F26" i="13"/>
  <c r="F42" i="13" s="1"/>
  <c r="E26" i="13"/>
  <c r="D26" i="13"/>
  <c r="C26" i="13"/>
  <c r="C42" i="13" s="1"/>
  <c r="N42" i="13"/>
  <c r="M42" i="13"/>
  <c r="L42" i="13"/>
  <c r="I42" i="13"/>
  <c r="H42" i="13"/>
  <c r="E42" i="13"/>
  <c r="D42" i="13"/>
  <c r="I34" i="6"/>
  <c r="I33" i="6"/>
  <c r="I32" i="6"/>
  <c r="I31" i="6"/>
  <c r="I30" i="6"/>
  <c r="I28" i="6"/>
  <c r="I27" i="6"/>
  <c r="I26" i="6"/>
  <c r="I25" i="6"/>
  <c r="I24" i="6"/>
  <c r="I23" i="6"/>
  <c r="I22" i="6"/>
  <c r="I21" i="6"/>
  <c r="I20" i="6"/>
  <c r="H34" i="6"/>
  <c r="H33" i="6"/>
  <c r="H32" i="6"/>
  <c r="H31" i="6"/>
  <c r="H30" i="6"/>
  <c r="H28" i="6"/>
  <c r="H27" i="6"/>
  <c r="H26" i="6"/>
  <c r="H25" i="6"/>
  <c r="H24" i="6"/>
  <c r="H23" i="6"/>
  <c r="H22" i="6"/>
  <c r="H21" i="6"/>
  <c r="H20" i="6"/>
  <c r="G35" i="6"/>
  <c r="F35" i="6"/>
  <c r="E35" i="6"/>
  <c r="D35" i="6"/>
  <c r="C35" i="6"/>
  <c r="O26" i="13" l="1"/>
  <c r="O42" i="13" s="1"/>
  <c r="I35" i="6"/>
  <c r="H35" i="6"/>
  <c r="J6" i="7"/>
  <c r="J40" i="7" l="1"/>
  <c r="J39" i="7"/>
  <c r="J38" i="7"/>
  <c r="J37" i="7"/>
  <c r="J36" i="7"/>
  <c r="J7" i="7"/>
  <c r="F9" i="12" l="1"/>
  <c r="G6" i="12"/>
  <c r="B13" i="12"/>
  <c r="B12" i="12"/>
  <c r="B11" i="12"/>
  <c r="B6" i="12"/>
  <c r="F9" i="13"/>
  <c r="G6" i="13"/>
  <c r="C13" i="13"/>
  <c r="C12" i="13"/>
  <c r="C11" i="13"/>
  <c r="C6" i="13"/>
  <c r="G39" i="6"/>
  <c r="J9" i="6"/>
  <c r="G6" i="6"/>
  <c r="C13" i="6"/>
  <c r="C12" i="6"/>
  <c r="C11" i="6"/>
  <c r="C6" i="6"/>
  <c r="K40" i="7"/>
  <c r="K39" i="7"/>
  <c r="K38" i="7"/>
  <c r="K37" i="7"/>
  <c r="K36" i="7"/>
  <c r="J11" i="7"/>
  <c r="J10" i="7"/>
  <c r="J9" i="7"/>
  <c r="K6" i="7"/>
  <c r="K11" i="7"/>
  <c r="K10" i="7"/>
  <c r="K9" i="7"/>
  <c r="K7" i="7"/>
  <c r="C15" i="7" l="1"/>
  <c r="C17" i="7"/>
  <c r="F30" i="7" l="1"/>
  <c r="C16" i="7"/>
  <c r="C30" i="7" s="1"/>
  <c r="C18" i="7" l="1"/>
</calcChain>
</file>

<file path=xl/sharedStrings.xml><?xml version="1.0" encoding="utf-8"?>
<sst xmlns="http://schemas.openxmlformats.org/spreadsheetml/2006/main" count="225" uniqueCount="134">
  <si>
    <t>Cost Analysis and Reporting Enhancement (CARE)</t>
  </si>
  <si>
    <t xml:space="preserve">OSR Project Number:  </t>
  </si>
  <si>
    <t xml:space="preserve">Project Name:  </t>
  </si>
  <si>
    <t xml:space="preserve">Operator Name:  </t>
  </si>
  <si>
    <t xml:space="preserve">Operator ID:   </t>
  </si>
  <si>
    <t>Year to Date as at:</t>
  </si>
  <si>
    <t>January</t>
  </si>
  <si>
    <t>February</t>
  </si>
  <si>
    <t>March</t>
  </si>
  <si>
    <t>April</t>
  </si>
  <si>
    <t>May</t>
  </si>
  <si>
    <t>June</t>
  </si>
  <si>
    <t>July</t>
  </si>
  <si>
    <t>August</t>
  </si>
  <si>
    <t>September</t>
  </si>
  <si>
    <t>October</t>
  </si>
  <si>
    <t>November</t>
  </si>
  <si>
    <t>December</t>
  </si>
  <si>
    <t>Total</t>
  </si>
  <si>
    <t xml:space="preserve">                  Subtotal</t>
  </si>
  <si>
    <t xml:space="preserve">Purchased Energy </t>
  </si>
  <si>
    <t xml:space="preserve">   Gas</t>
  </si>
  <si>
    <t xml:space="preserve">   Electricity</t>
  </si>
  <si>
    <t>Energy - Other</t>
  </si>
  <si>
    <t>Municipal / Provincial Taxes &amp; Fees</t>
  </si>
  <si>
    <t>Other (please specify) *</t>
  </si>
  <si>
    <t xml:space="preserve">Total Operating Costs </t>
  </si>
  <si>
    <t>* Costs not associated with a specific category must be included here to ensure the Total Operating Costs reconcile to the End of Period Statements.</t>
  </si>
  <si>
    <t>Strategic</t>
  </si>
  <si>
    <t>Sustaining</t>
  </si>
  <si>
    <t>Reclamation / Abandonment</t>
  </si>
  <si>
    <t>Co-Generation Plants</t>
  </si>
  <si>
    <t>Research</t>
  </si>
  <si>
    <t>Total Capital Costs</t>
  </si>
  <si>
    <t xml:space="preserve">Capitalization Methodology: </t>
  </si>
  <si>
    <t>(e.g. Dollar Threshold, Useful Life Measurement)</t>
  </si>
  <si>
    <t>CARE Allowed Cost / End of Period Statement Reconciliation</t>
  </si>
  <si>
    <t>$</t>
  </si>
  <si>
    <t>CARE - Capital Costs</t>
  </si>
  <si>
    <t>CARE - Operating Costs</t>
  </si>
  <si>
    <t>Other Reconciling Costs</t>
  </si>
  <si>
    <t>Operating Costs in PNCB</t>
  </si>
  <si>
    <t>Revenue in PNCB</t>
  </si>
  <si>
    <t>End of Period Statement Total Costs</t>
  </si>
  <si>
    <t>Other Net Proceeds</t>
  </si>
  <si>
    <t xml:space="preserve">          Cost Analysis and Reporting Enhancement (CARE)</t>
  </si>
  <si>
    <t>Insurance</t>
  </si>
  <si>
    <t>YYYY/MM/DD</t>
  </si>
  <si>
    <t>Diluent Costs</t>
  </si>
  <si>
    <t>Delineation &amp; Exploration</t>
  </si>
  <si>
    <t>Administrative and Support Facilities</t>
  </si>
  <si>
    <t>Mining</t>
  </si>
  <si>
    <t>Tailings</t>
  </si>
  <si>
    <t>Utility Plants</t>
  </si>
  <si>
    <t>Extraction / Tailings</t>
  </si>
  <si>
    <t>Upgrading Facilities</t>
  </si>
  <si>
    <t>Other (Please specify)*</t>
  </si>
  <si>
    <t>*Costs not associated with a specific category must be included here to ensure the Total Capital Costs reconcile to the End of Period Statements.</t>
  </si>
  <si>
    <t xml:space="preserve">            Allowed Operating Cost Summary</t>
  </si>
  <si>
    <t>Filed Annually</t>
  </si>
  <si>
    <t>Mining Operations</t>
  </si>
  <si>
    <t>For the Period:</t>
  </si>
  <si>
    <r>
      <t>Bitumen  (m</t>
    </r>
    <r>
      <rPr>
        <b/>
        <vertAlign val="superscript"/>
        <sz val="11"/>
        <color indexed="8"/>
        <rFont val="Arial"/>
        <family val="2"/>
      </rPr>
      <t>3</t>
    </r>
    <r>
      <rPr>
        <b/>
        <sz val="11"/>
        <color indexed="8"/>
        <rFont val="Arial"/>
        <family val="2"/>
      </rPr>
      <t>)</t>
    </r>
  </si>
  <si>
    <r>
      <t>Synthetic Crude Oil (m</t>
    </r>
    <r>
      <rPr>
        <b/>
        <vertAlign val="superscript"/>
        <sz val="11"/>
        <color indexed="8"/>
        <rFont val="Arial"/>
        <family val="2"/>
      </rPr>
      <t>3</t>
    </r>
    <r>
      <rPr>
        <b/>
        <sz val="11"/>
        <color indexed="8"/>
        <rFont val="Arial"/>
        <family val="2"/>
      </rPr>
      <t>)</t>
    </r>
  </si>
  <si>
    <t xml:space="preserve">Sulphur  </t>
  </si>
  <si>
    <t xml:space="preserve">Coke  </t>
  </si>
  <si>
    <t xml:space="preserve">Natural Gas  </t>
  </si>
  <si>
    <t>Diluent</t>
  </si>
  <si>
    <t>Solvent</t>
  </si>
  <si>
    <t>Steam</t>
  </si>
  <si>
    <t xml:space="preserve">Electricity  </t>
  </si>
  <si>
    <t>Water</t>
  </si>
  <si>
    <t>Proprietary</t>
  </si>
  <si>
    <t>3rd Party</t>
  </si>
  <si>
    <t>(tonnes)</t>
  </si>
  <si>
    <r>
      <t>(10</t>
    </r>
    <r>
      <rPr>
        <b/>
        <vertAlign val="superscript"/>
        <sz val="11"/>
        <color indexed="8"/>
        <rFont val="Arial"/>
        <family val="2"/>
      </rPr>
      <t>3</t>
    </r>
    <r>
      <rPr>
        <b/>
        <sz val="11"/>
        <color indexed="8"/>
        <rFont val="Arial"/>
        <family val="2"/>
      </rPr>
      <t>m</t>
    </r>
    <r>
      <rPr>
        <b/>
        <vertAlign val="superscript"/>
        <sz val="11"/>
        <color indexed="8"/>
        <rFont val="Arial"/>
        <family val="2"/>
      </rPr>
      <t>3</t>
    </r>
    <r>
      <rPr>
        <b/>
        <sz val="11"/>
        <color indexed="8"/>
        <rFont val="Arial"/>
        <family val="2"/>
      </rPr>
      <t>)</t>
    </r>
  </si>
  <si>
    <r>
      <t>(</t>
    </r>
    <r>
      <rPr>
        <b/>
        <sz val="11"/>
        <color indexed="8"/>
        <rFont val="Arial"/>
        <family val="2"/>
      </rPr>
      <t>m</t>
    </r>
    <r>
      <rPr>
        <b/>
        <vertAlign val="superscript"/>
        <sz val="11"/>
        <color indexed="8"/>
        <rFont val="Arial"/>
        <family val="2"/>
      </rPr>
      <t>3</t>
    </r>
    <r>
      <rPr>
        <b/>
        <sz val="11"/>
        <color indexed="8"/>
        <rFont val="Arial"/>
        <family val="2"/>
      </rPr>
      <t>)</t>
    </r>
  </si>
  <si>
    <r>
      <t>(m</t>
    </r>
    <r>
      <rPr>
        <b/>
        <vertAlign val="superscript"/>
        <sz val="11"/>
        <color indexed="8"/>
        <rFont val="Arial"/>
        <family val="2"/>
      </rPr>
      <t>3</t>
    </r>
    <r>
      <rPr>
        <b/>
        <sz val="11"/>
        <color indexed="8"/>
        <rFont val="Arial"/>
        <family val="2"/>
      </rPr>
      <t>)</t>
    </r>
  </si>
  <si>
    <t>KWh</t>
  </si>
  <si>
    <t xml:space="preserve">    Produced</t>
  </si>
  <si>
    <t>N/A</t>
  </si>
  <si>
    <t xml:space="preserve">    Purchased</t>
  </si>
  <si>
    <t xml:space="preserve">    Processed</t>
  </si>
  <si>
    <t xml:space="preserve">    Consumed</t>
  </si>
  <si>
    <t xml:space="preserve">    Delivered to RCP</t>
  </si>
  <si>
    <t>Upgrading Operations (for Integrated Operations)</t>
  </si>
  <si>
    <t>No. of On-Site  Employees (Annual)</t>
  </si>
  <si>
    <t>Other Field 1</t>
  </si>
  <si>
    <t>Other Field 2</t>
  </si>
  <si>
    <t>Other Field 3</t>
  </si>
  <si>
    <t>Other Field 4</t>
  </si>
  <si>
    <t>Other Field 5</t>
  </si>
  <si>
    <t>PNCB</t>
  </si>
  <si>
    <t>Total CAPEX 
(inc. PNCB)</t>
  </si>
  <si>
    <t>CARE - PNCB CAPEX Costs</t>
  </si>
  <si>
    <t xml:space="preserve">       Volumetric Data - Mining Projects</t>
  </si>
  <si>
    <t>Processing Fees - AL and NAL</t>
  </si>
  <si>
    <t>Purchased Feedstock - AL and NAL</t>
  </si>
  <si>
    <t xml:space="preserve">Mining Project </t>
  </si>
  <si>
    <t>Royalty Paid under NPR in PNCB</t>
  </si>
  <si>
    <t>Project Description</t>
  </si>
  <si>
    <t>CAPEX</t>
  </si>
  <si>
    <t>TOTAL</t>
  </si>
  <si>
    <t>Contract Service &amp; Equipment Rental</t>
  </si>
  <si>
    <t>Project Name</t>
  </si>
  <si>
    <t xml:space="preserve">        AER On-Line Supplement to Directive 007: Volumetric and Infrastructure Requirements</t>
  </si>
  <si>
    <t>Note: All measurements are in accordance with the AER Directive 017 - Measurement Requirements for Oil and Gas Operations and</t>
  </si>
  <si>
    <t xml:space="preserve">                               Capital Cost Details</t>
  </si>
  <si>
    <t xml:space="preserve">        Cost Analysis and Reporting Enhancement (CARE)</t>
  </si>
  <si>
    <t>Environmental Compliance Costs</t>
  </si>
  <si>
    <t>Subtotal of CARE Costs</t>
  </si>
  <si>
    <t>Supplies and Materials</t>
  </si>
  <si>
    <t>Labour Compensation - On Site</t>
  </si>
  <si>
    <t>Labour Compensation - Off Site</t>
  </si>
  <si>
    <t>ADMIN SHEET - "FOR DEPARTMENT OF ENERGY USE ONLY" DO NOT REMOVE</t>
  </si>
  <si>
    <t>Form Id:</t>
  </si>
  <si>
    <t>Version #:</t>
  </si>
  <si>
    <t>CARECost_Mining</t>
  </si>
  <si>
    <t>Total CAPEX</t>
  </si>
  <si>
    <t>Contact Name:</t>
  </si>
  <si>
    <t>Company Title:</t>
  </si>
  <si>
    <t>Date Prepared:</t>
  </si>
  <si>
    <t>Phone Number:</t>
  </si>
  <si>
    <t>E-Mail Address:</t>
  </si>
  <si>
    <t>Mining Equipment and Activities</t>
  </si>
  <si>
    <t>Comments</t>
  </si>
  <si>
    <t>Reporting Period:</t>
  </si>
  <si>
    <t>Previous Period's Net Loss</t>
  </si>
  <si>
    <t>Return Allowance Earned on Previous Period's Net Loss</t>
  </si>
  <si>
    <t>Excess of Previous Period's Gross Revenue Royalty Over Net Revenue Royalty</t>
  </si>
  <si>
    <t>Net PNCB</t>
  </si>
  <si>
    <t>Note: Please enter a positive number for Revenue</t>
  </si>
  <si>
    <t>Note : Individual categories of Cost on this sheet will be compared to corresponding categories on EOPS costs and must match. Discrepancies in these values will lead to this CARE form getting rejected during the ETS submission process</t>
  </si>
  <si>
    <t>Provide a brief description of major operations, milestones, incidents and downtime that took place in the Oil Sands Royalty Project in the reporting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</si>
</sst>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7" formatCode="&quot;$&quot;#,##0.00;\-&quot;$&quot;#,##0.00"/>
    <numFmt numFmtId="44" formatCode="_-&quot;$&quot;* #,##0.00_-;\-&quot;$&quot;* #,##0.00_-;_-&quot;$&quot;* &quot;-&quot;??_-;_-@_-"/>
    <numFmt numFmtId="164" formatCode="&quot;$&quot;#,##0.00_);\(&quot;$&quot;#,##0.00\)"/>
    <numFmt numFmtId="165" formatCode="#,##0.0_);\(#,##0.0\)"/>
    <numFmt numFmtId="166" formatCode="&quot;$&quot;#,##0_);\(&quot;$&quot;#,##0\)"/>
    <numFmt numFmtId="167" formatCode="mmm\-yy_)"/>
    <numFmt numFmtId="168" formatCode="&quot;$&quot;#,##0.00"/>
    <numFmt numFmtId="169" formatCode="#,##0.0"/>
  </numFmts>
  <fonts count="31" x14ac:knownFonts="1">
    <font>
      <sz val="10"/>
      <color theme="1"/>
      <name val="Arial"/>
      <family val="2"/>
    </font>
    <font>
      <b/>
      <sz val="18"/>
      <color indexed="8"/>
      <name val="Arial"/>
      <family val="2"/>
    </font>
    <font>
      <b/>
      <sz val="18"/>
      <name val="Arial"/>
      <family val="2"/>
    </font>
    <font>
      <b/>
      <sz val="12"/>
      <name val="Arial"/>
      <family val="2"/>
    </font>
    <font>
      <sz val="12"/>
      <name val="Arial"/>
      <family val="2"/>
    </font>
    <font>
      <sz val="12"/>
      <color indexed="8"/>
      <name val="Arial"/>
      <family val="2"/>
    </font>
    <font>
      <b/>
      <sz val="11"/>
      <color indexed="8"/>
      <name val="Arial"/>
      <family val="2"/>
    </font>
    <font>
      <sz val="10"/>
      <name val="Arial"/>
      <family val="2"/>
    </font>
    <font>
      <b/>
      <vertAlign val="superscript"/>
      <sz val="11"/>
      <color indexed="8"/>
      <name val="Arial"/>
      <family val="2"/>
    </font>
    <font>
      <sz val="10"/>
      <color theme="1"/>
      <name val="Arial"/>
      <family val="2"/>
    </font>
    <font>
      <sz val="10"/>
      <color theme="0"/>
      <name val="Arial"/>
      <family val="2"/>
    </font>
    <font>
      <b/>
      <sz val="10"/>
      <color theme="1"/>
      <name val="Arial"/>
      <family val="2"/>
    </font>
    <font>
      <b/>
      <sz val="12"/>
      <color theme="1"/>
      <name val="Arial"/>
      <family val="2"/>
    </font>
    <font>
      <b/>
      <sz val="11"/>
      <color theme="1"/>
      <name val="Arial"/>
      <family val="2"/>
    </font>
    <font>
      <b/>
      <sz val="14"/>
      <color theme="1"/>
      <name val="Arial"/>
      <family val="2"/>
    </font>
    <font>
      <sz val="14"/>
      <color theme="1"/>
      <name val="Arial"/>
      <family val="2"/>
    </font>
    <font>
      <b/>
      <u/>
      <sz val="14"/>
      <color theme="1"/>
      <name val="Arial"/>
      <family val="2"/>
    </font>
    <font>
      <sz val="10"/>
      <color rgb="FF3333FF"/>
      <name val="Arial"/>
      <family val="2"/>
    </font>
    <font>
      <sz val="11"/>
      <color theme="1"/>
      <name val="Arial"/>
      <family val="2"/>
    </font>
    <font>
      <sz val="12"/>
      <color theme="1"/>
      <name val="Arial"/>
      <family val="2"/>
    </font>
    <font>
      <b/>
      <sz val="18"/>
      <color theme="1"/>
      <name val="Arial"/>
      <family val="2"/>
    </font>
    <font>
      <b/>
      <sz val="16"/>
      <color theme="1"/>
      <name val="Arial"/>
      <family val="2"/>
    </font>
    <font>
      <sz val="11"/>
      <color rgb="FF0083E6"/>
      <name val="Arial"/>
      <family val="2"/>
    </font>
    <font>
      <sz val="11"/>
      <color rgb="FF3333FF"/>
      <name val="Arial"/>
      <family val="2"/>
    </font>
    <font>
      <sz val="12"/>
      <color rgb="FF3333FF"/>
      <name val="Arial"/>
      <family val="2"/>
    </font>
    <font>
      <b/>
      <u/>
      <sz val="10"/>
      <color theme="1"/>
      <name val="Arial"/>
      <family val="2"/>
    </font>
    <font>
      <sz val="10"/>
      <color rgb="FF0083E6"/>
      <name val="Arial"/>
      <family val="2"/>
    </font>
    <font>
      <b/>
      <sz val="10"/>
      <name val="Arial"/>
      <family val="2"/>
    </font>
    <font>
      <b/>
      <i/>
      <sz val="12"/>
      <color rgb="FFFF0000"/>
      <name val="Arial"/>
      <family val="2"/>
    </font>
    <font>
      <b/>
      <i/>
      <sz val="12"/>
      <color theme="1"/>
      <name val="Arial"/>
      <family val="2"/>
    </font>
    <font>
      <b/>
      <i/>
      <sz val="12"/>
      <color rgb="FF00B050"/>
      <name val="Arial"/>
      <family val="2"/>
    </font>
  </fonts>
  <fills count="2">
    <fill>
      <patternFill patternType="none"/>
    </fill>
    <fill>
      <patternFill patternType="gray125"/>
    </fill>
  </fills>
  <borders count="15">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9" fillId="0" borderId="0" applyFont="0" applyFill="0" applyBorder="0" applyAlignment="0" applyProtection="0"/>
  </cellStyleXfs>
  <cellXfs count="190">
    <xf numFmtId="0" fontId="0" fillId="0" borderId="0" xfId="0"/>
    <xf numFmtId="0" fontId="0" fillId="0" borderId="0" xfId="0" applyFill="1" applyProtection="1"/>
    <xf numFmtId="0" fontId="1" fillId="0" borderId="0" xfId="0" applyFont="1" applyAlignment="1">
      <alignment horizontal="left"/>
    </xf>
    <xf numFmtId="0" fontId="2" fillId="0" borderId="0" xfId="0" applyFont="1" applyFill="1" applyProtection="1"/>
    <xf numFmtId="0" fontId="2" fillId="0" borderId="0" xfId="0" applyFont="1" applyFill="1" applyAlignment="1" applyProtection="1">
      <alignment horizontal="left"/>
    </xf>
    <xf numFmtId="0" fontId="2" fillId="0" borderId="0" xfId="0" applyFont="1" applyFill="1" applyAlignment="1">
      <alignment horizontal="left"/>
    </xf>
    <xf numFmtId="0" fontId="0" fillId="0" borderId="0" xfId="0" applyFill="1"/>
    <xf numFmtId="0" fontId="12" fillId="0" borderId="0" xfId="0" applyFont="1" applyFill="1" applyAlignment="1" applyProtection="1">
      <alignment horizontal="left"/>
    </xf>
    <xf numFmtId="0" fontId="0" fillId="0" borderId="0" xfId="0" applyBorder="1" applyAlignment="1">
      <alignment horizontal="center"/>
    </xf>
    <xf numFmtId="164" fontId="0" fillId="0" borderId="0" xfId="0" applyNumberFormat="1" applyFill="1" applyProtection="1"/>
    <xf numFmtId="164" fontId="0" fillId="0" borderId="0" xfId="0" applyNumberFormat="1" applyFill="1" applyAlignment="1" applyProtection="1">
      <alignment horizontal="right"/>
    </xf>
    <xf numFmtId="166" fontId="0" fillId="0" borderId="0" xfId="0" applyNumberFormat="1" applyFill="1" applyAlignment="1" applyProtection="1">
      <alignment horizontal="right"/>
    </xf>
    <xf numFmtId="167" fontId="5" fillId="0" borderId="1" xfId="0" applyNumberFormat="1" applyFont="1" applyFill="1" applyBorder="1" applyAlignment="1" applyProtection="1">
      <alignment horizontal="right"/>
    </xf>
    <xf numFmtId="0" fontId="3" fillId="0" borderId="0" xfId="0" applyFont="1" applyFill="1"/>
    <xf numFmtId="0" fontId="3" fillId="0" borderId="0" xfId="0" applyFont="1" applyFill="1" applyAlignment="1" applyProtection="1">
      <alignment horizontal="left"/>
    </xf>
    <xf numFmtId="0" fontId="11" fillId="0" borderId="0" xfId="0" applyFont="1"/>
    <xf numFmtId="166" fontId="0" fillId="0" borderId="0" xfId="0" applyNumberFormat="1"/>
    <xf numFmtId="0" fontId="3" fillId="0" borderId="0" xfId="0" applyFont="1" applyFill="1" applyAlignment="1">
      <alignment horizontal="center"/>
    </xf>
    <xf numFmtId="0" fontId="1" fillId="0" borderId="0" xfId="0" applyFont="1" applyAlignment="1">
      <alignment horizontal="center"/>
    </xf>
    <xf numFmtId="0" fontId="13" fillId="0" borderId="0" xfId="0" applyFont="1"/>
    <xf numFmtId="0" fontId="0" fillId="0" borderId="0" xfId="0" applyBorder="1"/>
    <xf numFmtId="0" fontId="12" fillId="0" borderId="0" xfId="0" applyFont="1"/>
    <xf numFmtId="0" fontId="12" fillId="0" borderId="0" xfId="0" applyFont="1" applyFill="1" applyAlignment="1">
      <alignment horizontal="center"/>
    </xf>
    <xf numFmtId="0" fontId="14" fillId="0" borderId="0" xfId="0" applyFont="1"/>
    <xf numFmtId="0" fontId="0" fillId="0" borderId="0" xfId="0" applyAlignment="1">
      <alignment horizontal="right" vertical="top"/>
    </xf>
    <xf numFmtId="0" fontId="13" fillId="0" borderId="1" xfId="0" applyFont="1" applyBorder="1" applyAlignment="1">
      <alignment horizontal="center"/>
    </xf>
    <xf numFmtId="0" fontId="14" fillId="0" borderId="0" xfId="0" applyFont="1" applyFill="1" applyAlignment="1" applyProtection="1">
      <alignment horizontal="left"/>
    </xf>
    <xf numFmtId="0" fontId="15" fillId="0" borderId="0" xfId="0" applyFont="1"/>
    <xf numFmtId="0" fontId="16" fillId="0" borderId="0" xfId="0" applyFont="1"/>
    <xf numFmtId="0" fontId="15" fillId="0" borderId="0" xfId="0" applyFont="1" applyFill="1" applyAlignment="1" applyProtection="1">
      <alignment horizontal="left"/>
    </xf>
    <xf numFmtId="0" fontId="12" fillId="0" borderId="0" xfId="0" applyFont="1" applyFill="1" applyAlignment="1">
      <alignment horizontal="center"/>
    </xf>
    <xf numFmtId="0" fontId="0" fillId="0" borderId="0" xfId="0" applyProtection="1"/>
    <xf numFmtId="0" fontId="4" fillId="0" borderId="0" xfId="0" applyFont="1" applyFill="1" applyBorder="1" applyAlignment="1" applyProtection="1">
      <alignment horizontal="right"/>
    </xf>
    <xf numFmtId="0" fontId="5" fillId="0" borderId="1" xfId="0" applyFont="1" applyFill="1" applyBorder="1" applyAlignment="1" applyProtection="1">
      <alignment horizontal="right"/>
    </xf>
    <xf numFmtId="0" fontId="4" fillId="0" borderId="1" xfId="0" applyFont="1" applyFill="1" applyBorder="1" applyAlignment="1" applyProtection="1">
      <alignment horizontal="right"/>
    </xf>
    <xf numFmtId="0" fontId="3" fillId="0" borderId="0" xfId="0" applyFont="1" applyFill="1" applyProtection="1"/>
    <xf numFmtId="0" fontId="3" fillId="0" borderId="0" xfId="0" applyFont="1" applyFill="1" applyBorder="1" applyAlignment="1" applyProtection="1">
      <alignment horizontal="left"/>
    </xf>
    <xf numFmtId="0" fontId="4" fillId="0" borderId="0" xfId="0" applyFont="1" applyFill="1" applyAlignment="1" applyProtection="1">
      <alignment horizontal="left"/>
    </xf>
    <xf numFmtId="0" fontId="17" fillId="0" borderId="1" xfId="0" applyFont="1" applyBorder="1" applyAlignment="1" applyProtection="1">
      <alignment horizontal="center"/>
      <protection locked="0"/>
    </xf>
    <xf numFmtId="14" fontId="17" fillId="0" borderId="3" xfId="0" applyNumberFormat="1" applyFont="1" applyBorder="1" applyAlignment="1" applyProtection="1">
      <alignment horizontal="center"/>
      <protection locked="0"/>
    </xf>
    <xf numFmtId="0" fontId="18" fillId="0" borderId="0" xfId="0" applyFont="1"/>
    <xf numFmtId="0" fontId="16" fillId="0" borderId="0" xfId="0" applyFont="1" applyFill="1" applyAlignment="1" applyProtection="1">
      <alignment horizontal="left"/>
    </xf>
    <xf numFmtId="0" fontId="19" fillId="0" borderId="0" xfId="0" applyFont="1"/>
    <xf numFmtId="0" fontId="2" fillId="0" borderId="0" xfId="0" applyFont="1" applyFill="1" applyBorder="1" applyAlignment="1" applyProtection="1">
      <alignment horizontal="left"/>
    </xf>
    <xf numFmtId="0" fontId="20" fillId="0" borderId="0" xfId="0" applyFont="1" applyFill="1" applyAlignment="1">
      <alignment horizontal="center"/>
    </xf>
    <xf numFmtId="0" fontId="21" fillId="0" borderId="0" xfId="0" applyFont="1" applyFill="1" applyAlignment="1">
      <alignment horizontal="center"/>
    </xf>
    <xf numFmtId="0" fontId="0" fillId="0" borderId="0" xfId="0" applyFill="1" applyBorder="1"/>
    <xf numFmtId="0" fontId="20" fillId="0" borderId="0" xfId="0" applyFont="1"/>
    <xf numFmtId="0" fontId="22" fillId="0" borderId="0" xfId="0" applyFont="1" applyAlignment="1" applyProtection="1">
      <alignment horizontal="center"/>
      <protection locked="0"/>
    </xf>
    <xf numFmtId="0" fontId="18" fillId="0" borderId="0" xfId="0" applyFont="1" applyFill="1" applyAlignment="1" applyProtection="1">
      <alignment horizontal="left"/>
    </xf>
    <xf numFmtId="0" fontId="18" fillId="0" borderId="0" xfId="0" applyFont="1" applyAlignment="1">
      <alignment horizontal="center"/>
    </xf>
    <xf numFmtId="0" fontId="13" fillId="0" borderId="4" xfId="0" applyFont="1" applyBorder="1" applyAlignment="1">
      <alignment horizontal="center" wrapText="1"/>
    </xf>
    <xf numFmtId="0" fontId="13" fillId="0" borderId="1" xfId="0" applyFont="1" applyBorder="1" applyAlignment="1">
      <alignment horizontal="center" wrapText="1"/>
    </xf>
    <xf numFmtId="0" fontId="13" fillId="0" borderId="5" xfId="0" applyFont="1" applyBorder="1" applyAlignment="1">
      <alignment horizontal="center" wrapText="1"/>
    </xf>
    <xf numFmtId="0" fontId="0" fillId="0" borderId="6" xfId="0" applyBorder="1"/>
    <xf numFmtId="0" fontId="0" fillId="0" borderId="7" xfId="0" applyBorder="1"/>
    <xf numFmtId="0" fontId="0" fillId="0" borderId="8" xfId="0" applyBorder="1"/>
    <xf numFmtId="165" fontId="0" fillId="0" borderId="0" xfId="0" applyNumberFormat="1" applyBorder="1"/>
    <xf numFmtId="165" fontId="0" fillId="0" borderId="0" xfId="0" applyNumberFormat="1"/>
    <xf numFmtId="0" fontId="13" fillId="0" borderId="0" xfId="0" applyFont="1" applyBorder="1" applyAlignment="1">
      <alignment horizontal="center" wrapText="1"/>
    </xf>
    <xf numFmtId="166" fontId="4" fillId="0" borderId="0" xfId="0" applyNumberFormat="1" applyFont="1" applyFill="1" applyAlignment="1" applyProtection="1">
      <alignment horizontal="right"/>
    </xf>
    <xf numFmtId="0" fontId="13" fillId="0" borderId="0" xfId="0" applyFont="1" applyFill="1" applyBorder="1" applyAlignment="1">
      <alignment horizontal="center" wrapText="1"/>
    </xf>
    <xf numFmtId="0" fontId="13" fillId="0" borderId="1" xfId="0" applyFont="1" applyFill="1" applyBorder="1" applyAlignment="1">
      <alignment horizontal="center" wrapText="1"/>
    </xf>
    <xf numFmtId="165" fontId="0" fillId="0" borderId="0" xfId="0" applyNumberFormat="1" applyFill="1"/>
    <xf numFmtId="166" fontId="23" fillId="0" borderId="0" xfId="0" applyNumberFormat="1" applyFont="1" applyBorder="1" applyProtection="1">
      <protection locked="0"/>
    </xf>
    <xf numFmtId="166" fontId="24" fillId="0" borderId="0" xfId="0" applyNumberFormat="1" applyFont="1" applyBorder="1" applyProtection="1">
      <protection locked="0"/>
    </xf>
    <xf numFmtId="0" fontId="11" fillId="0" borderId="1" xfId="0" applyFont="1" applyBorder="1" applyAlignment="1">
      <alignment horizontal="center"/>
    </xf>
    <xf numFmtId="49" fontId="0" fillId="0" borderId="0" xfId="0" applyNumberFormat="1" applyBorder="1" applyAlignment="1" applyProtection="1">
      <alignment horizontal="center"/>
    </xf>
    <xf numFmtId="0" fontId="0" fillId="0" borderId="0" xfId="0" applyNumberFormat="1" applyBorder="1" applyAlignment="1" applyProtection="1">
      <alignment horizontal="center"/>
    </xf>
    <xf numFmtId="0" fontId="0" fillId="0" borderId="0" xfId="0" applyBorder="1" applyAlignment="1" applyProtection="1">
      <alignment horizontal="center"/>
    </xf>
    <xf numFmtId="0" fontId="11" fillId="0" borderId="5" xfId="0" applyFont="1" applyBorder="1" applyAlignment="1">
      <alignment horizontal="center"/>
    </xf>
    <xf numFmtId="0" fontId="11" fillId="0" borderId="4" xfId="0" applyFont="1" applyBorder="1" applyAlignment="1">
      <alignment horizontal="center"/>
    </xf>
    <xf numFmtId="0" fontId="0" fillId="0" borderId="9" xfId="0" applyBorder="1"/>
    <xf numFmtId="0" fontId="11" fillId="0" borderId="4" xfId="0" applyFont="1" applyBorder="1" applyAlignment="1">
      <alignment horizontal="center" wrapText="1"/>
    </xf>
    <xf numFmtId="0" fontId="25" fillId="0" borderId="9" xfId="0" applyFont="1" applyBorder="1" applyAlignment="1">
      <alignment horizontal="center"/>
    </xf>
    <xf numFmtId="0" fontId="7" fillId="0" borderId="0" xfId="0" applyFont="1" applyBorder="1" applyAlignment="1" applyProtection="1">
      <alignment horizontal="center"/>
    </xf>
    <xf numFmtId="0" fontId="7" fillId="0" borderId="0" xfId="0" applyFont="1" applyProtection="1"/>
    <xf numFmtId="0" fontId="10" fillId="0" borderId="0" xfId="0" applyFont="1"/>
    <xf numFmtId="14" fontId="0" fillId="0" borderId="0" xfId="0" applyNumberFormat="1" applyBorder="1" applyAlignment="1">
      <alignment horizontal="center"/>
    </xf>
    <xf numFmtId="0" fontId="7" fillId="0" borderId="0" xfId="0" applyFont="1" applyAlignment="1">
      <alignment horizontal="left"/>
    </xf>
    <xf numFmtId="2" fontId="0" fillId="0" borderId="0" xfId="0" applyNumberFormat="1"/>
    <xf numFmtId="0" fontId="13" fillId="0" borderId="0" xfId="0" applyFont="1" applyProtection="1"/>
    <xf numFmtId="0" fontId="3" fillId="0" borderId="0" xfId="0" applyFont="1" applyFill="1" applyBorder="1" applyProtection="1"/>
    <xf numFmtId="165" fontId="19" fillId="0" borderId="6" xfId="0" applyNumberFormat="1" applyFont="1" applyFill="1" applyBorder="1" applyAlignment="1" applyProtection="1">
      <alignment horizontal="right"/>
    </xf>
    <xf numFmtId="165" fontId="19" fillId="0" borderId="0" xfId="0" applyNumberFormat="1" applyFont="1" applyFill="1" applyBorder="1" applyAlignment="1" applyProtection="1">
      <alignment horizontal="right"/>
    </xf>
    <xf numFmtId="165" fontId="19" fillId="0" borderId="0" xfId="0" applyNumberFormat="1" applyFont="1" applyFill="1" applyAlignment="1" applyProtection="1">
      <alignment horizontal="right"/>
    </xf>
    <xf numFmtId="0" fontId="19" fillId="0" borderId="0" xfId="0" applyFont="1" applyProtection="1"/>
    <xf numFmtId="165" fontId="0" fillId="0" borderId="0" xfId="0" applyNumberFormat="1" applyBorder="1" applyProtection="1"/>
    <xf numFmtId="165" fontId="0" fillId="0" borderId="0" xfId="0" applyNumberFormat="1" applyFill="1" applyBorder="1" applyProtection="1"/>
    <xf numFmtId="165" fontId="0" fillId="0" borderId="0" xfId="0" applyNumberFormat="1" applyFill="1" applyProtection="1"/>
    <xf numFmtId="165" fontId="26" fillId="0" borderId="0" xfId="0" applyNumberFormat="1" applyFont="1" applyFill="1" applyProtection="1"/>
    <xf numFmtId="0" fontId="12" fillId="0" borderId="0" xfId="0" applyFont="1" applyProtection="1"/>
    <xf numFmtId="0" fontId="0" fillId="0" borderId="0" xfId="0" applyBorder="1" applyProtection="1"/>
    <xf numFmtId="0" fontId="0" fillId="0" borderId="0" xfId="0" applyFill="1" applyBorder="1" applyProtection="1"/>
    <xf numFmtId="0" fontId="26" fillId="0" borderId="0" xfId="0" applyFont="1" applyFill="1" applyProtection="1"/>
    <xf numFmtId="0" fontId="17" fillId="0" borderId="1" xfId="0" applyFont="1" applyBorder="1" applyAlignment="1" applyProtection="1">
      <alignment horizontal="center"/>
      <protection locked="0"/>
    </xf>
    <xf numFmtId="0" fontId="11" fillId="0" borderId="0" xfId="0" applyFont="1" applyProtection="1"/>
    <xf numFmtId="7" fontId="9" fillId="0" borderId="0" xfId="1" applyNumberFormat="1" applyFont="1" applyProtection="1"/>
    <xf numFmtId="7" fontId="9" fillId="0" borderId="0" xfId="1" applyNumberFormat="1" applyFont="1"/>
    <xf numFmtId="7" fontId="9" fillId="0" borderId="12" xfId="1" applyNumberFormat="1" applyFont="1" applyBorder="1"/>
    <xf numFmtId="7" fontId="17" fillId="0" borderId="0" xfId="1" applyNumberFormat="1" applyFont="1" applyProtection="1">
      <protection locked="0"/>
    </xf>
    <xf numFmtId="7" fontId="9" fillId="0" borderId="2" xfId="1" applyNumberFormat="1" applyFont="1" applyBorder="1"/>
    <xf numFmtId="7" fontId="9" fillId="0" borderId="0" xfId="1" applyNumberFormat="1" applyFont="1" applyBorder="1"/>
    <xf numFmtId="7" fontId="17" fillId="0" borderId="2" xfId="1" applyNumberFormat="1" applyFont="1" applyBorder="1" applyProtection="1">
      <protection locked="0"/>
    </xf>
    <xf numFmtId="168" fontId="17" fillId="0" borderId="9" xfId="0" applyNumberFormat="1" applyFont="1" applyBorder="1" applyProtection="1">
      <protection locked="0"/>
    </xf>
    <xf numFmtId="168" fontId="17" fillId="0" borderId="6" xfId="0" applyNumberFormat="1" applyFont="1" applyBorder="1" applyProtection="1">
      <protection locked="0"/>
    </xf>
    <xf numFmtId="168" fontId="17" fillId="0" borderId="0" xfId="0" applyNumberFormat="1" applyFont="1" applyBorder="1" applyProtection="1">
      <protection locked="0"/>
    </xf>
    <xf numFmtId="168" fontId="0" fillId="0" borderId="9" xfId="0" applyNumberFormat="1" applyBorder="1"/>
    <xf numFmtId="168" fontId="0" fillId="0" borderId="6" xfId="0" applyNumberFormat="1" applyBorder="1"/>
    <xf numFmtId="168" fontId="17" fillId="0" borderId="9" xfId="0" applyNumberFormat="1" applyFont="1" applyBorder="1" applyProtection="1"/>
    <xf numFmtId="168" fontId="17" fillId="0" borderId="6" xfId="0" applyNumberFormat="1" applyFont="1" applyBorder="1" applyProtection="1"/>
    <xf numFmtId="168" fontId="17" fillId="0" borderId="0" xfId="0" applyNumberFormat="1" applyFont="1" applyBorder="1" applyProtection="1"/>
    <xf numFmtId="168" fontId="0" fillId="0" borderId="9" xfId="0" applyNumberFormat="1" applyBorder="1" applyProtection="1"/>
    <xf numFmtId="168" fontId="0" fillId="0" borderId="6" xfId="0" applyNumberFormat="1" applyBorder="1" applyProtection="1"/>
    <xf numFmtId="168" fontId="17" fillId="0" borderId="5" xfId="0" applyNumberFormat="1" applyFont="1" applyBorder="1" applyProtection="1">
      <protection locked="0"/>
    </xf>
    <xf numFmtId="168" fontId="17" fillId="0" borderId="4" xfId="0" applyNumberFormat="1" applyFont="1" applyBorder="1" applyProtection="1">
      <protection locked="0"/>
    </xf>
    <xf numFmtId="168" fontId="17" fillId="0" borderId="1" xfId="0" applyNumberFormat="1" applyFont="1" applyBorder="1" applyProtection="1">
      <protection locked="0"/>
    </xf>
    <xf numFmtId="168" fontId="0" fillId="0" borderId="5" xfId="0" applyNumberFormat="1" applyBorder="1"/>
    <xf numFmtId="168" fontId="0" fillId="0" borderId="10" xfId="0" applyNumberFormat="1" applyBorder="1"/>
    <xf numFmtId="168" fontId="0" fillId="0" borderId="11" xfId="0" applyNumberFormat="1" applyBorder="1"/>
    <xf numFmtId="168" fontId="0" fillId="0" borderId="2" xfId="0" applyNumberFormat="1" applyBorder="1"/>
    <xf numFmtId="168" fontId="24" fillId="0" borderId="0" xfId="0" applyNumberFormat="1" applyFont="1" applyProtection="1">
      <protection locked="0"/>
    </xf>
    <xf numFmtId="168" fontId="24" fillId="0" borderId="0" xfId="0" applyNumberFormat="1" applyFont="1" applyBorder="1" applyProtection="1">
      <protection locked="0"/>
    </xf>
    <xf numFmtId="168" fontId="4" fillId="0" borderId="0" xfId="0" applyNumberFormat="1" applyFont="1" applyProtection="1"/>
    <xf numFmtId="168" fontId="4" fillId="0" borderId="0" xfId="0" applyNumberFormat="1" applyFont="1" applyFill="1" applyProtection="1"/>
    <xf numFmtId="168" fontId="4" fillId="0" borderId="0" xfId="0" applyNumberFormat="1" applyFont="1" applyBorder="1" applyProtection="1"/>
    <xf numFmtId="168" fontId="4" fillId="0" borderId="0" xfId="0" applyNumberFormat="1" applyFont="1" applyFill="1" applyBorder="1" applyProtection="1"/>
    <xf numFmtId="168" fontId="3" fillId="0" borderId="2" xfId="0" applyNumberFormat="1" applyFont="1" applyFill="1" applyBorder="1" applyProtection="1"/>
    <xf numFmtId="2" fontId="24" fillId="0" borderId="0" xfId="0" applyNumberFormat="1" applyFont="1" applyBorder="1" applyProtection="1">
      <protection locked="0"/>
    </xf>
    <xf numFmtId="0" fontId="28" fillId="0" borderId="0" xfId="0" applyFont="1"/>
    <xf numFmtId="0" fontId="29" fillId="0" borderId="0" xfId="0" applyFont="1"/>
    <xf numFmtId="0" fontId="30" fillId="0" borderId="0" xfId="0" applyFont="1"/>
    <xf numFmtId="7" fontId="0" fillId="0" borderId="0" xfId="0" applyNumberFormat="1"/>
    <xf numFmtId="0" fontId="0" fillId="0" borderId="0" xfId="0" applyFont="1" applyProtection="1"/>
    <xf numFmtId="0" fontId="30" fillId="0" borderId="0" xfId="0" applyFont="1" applyProtection="1"/>
    <xf numFmtId="0" fontId="28" fillId="0" borderId="0" xfId="0" applyFont="1" applyProtection="1"/>
    <xf numFmtId="0" fontId="27" fillId="0" borderId="0" xfId="0" applyFont="1"/>
    <xf numFmtId="169" fontId="24" fillId="0" borderId="6" xfId="0" applyNumberFormat="1" applyFont="1" applyBorder="1" applyProtection="1">
      <protection locked="0"/>
    </xf>
    <xf numFmtId="169" fontId="24" fillId="0" borderId="0" xfId="0" applyNumberFormat="1" applyFont="1" applyProtection="1">
      <protection locked="0"/>
    </xf>
    <xf numFmtId="169" fontId="24" fillId="0" borderId="0" xfId="0" applyNumberFormat="1" applyFont="1" applyBorder="1" applyProtection="1">
      <protection locked="0"/>
    </xf>
    <xf numFmtId="169" fontId="0" fillId="0" borderId="0" xfId="0" applyNumberFormat="1" applyFill="1" applyProtection="1"/>
    <xf numFmtId="169" fontId="26" fillId="0" borderId="0" xfId="0" applyNumberFormat="1" applyFont="1" applyFill="1" applyProtection="1"/>
    <xf numFmtId="49" fontId="17" fillId="0" borderId="1" xfId="0" applyNumberFormat="1" applyFont="1" applyBorder="1" applyAlignment="1" applyProtection="1">
      <alignment horizontal="center"/>
      <protection locked="0"/>
    </xf>
    <xf numFmtId="49" fontId="17" fillId="0" borderId="3" xfId="0" applyNumberFormat="1" applyFont="1" applyBorder="1" applyAlignment="1" applyProtection="1">
      <alignment horizontal="center"/>
      <protection locked="0"/>
    </xf>
    <xf numFmtId="14" fontId="7" fillId="0" borderId="0" xfId="0" applyNumberFormat="1" applyFont="1" applyBorder="1" applyAlignment="1" applyProtection="1">
      <alignment horizontal="center"/>
    </xf>
    <xf numFmtId="7" fontId="17" fillId="0" borderId="0" xfId="1" applyNumberFormat="1" applyFont="1" applyProtection="1"/>
    <xf numFmtId="166" fontId="17" fillId="0" borderId="0" xfId="0" applyNumberFormat="1" applyFont="1" applyProtection="1"/>
    <xf numFmtId="0" fontId="0" fillId="0" borderId="12" xfId="0" applyBorder="1" applyAlignment="1" applyProtection="1">
      <alignment horizontal="center"/>
    </xf>
    <xf numFmtId="0" fontId="13" fillId="0" borderId="0" xfId="0" applyFont="1" applyBorder="1" applyAlignment="1" applyProtection="1">
      <alignment horizontal="center" wrapText="1"/>
    </xf>
    <xf numFmtId="165" fontId="19" fillId="0" borderId="0" xfId="0" applyNumberFormat="1" applyFont="1" applyBorder="1" applyProtection="1"/>
    <xf numFmtId="165" fontId="19" fillId="0" borderId="0" xfId="0" applyNumberFormat="1" applyFont="1" applyFill="1" applyBorder="1" applyProtection="1"/>
    <xf numFmtId="0" fontId="14" fillId="0" borderId="0" xfId="0" applyFont="1" applyAlignment="1">
      <alignment horizontal="center"/>
    </xf>
    <xf numFmtId="0" fontId="17" fillId="0" borderId="1" xfId="0" applyFont="1" applyBorder="1" applyAlignment="1" applyProtection="1">
      <alignment horizontal="center"/>
      <protection locked="0"/>
    </xf>
    <xf numFmtId="0" fontId="11" fillId="0" borderId="0" xfId="0" applyFont="1" applyAlignment="1">
      <alignment horizontal="left" vertical="top" wrapText="1"/>
    </xf>
    <xf numFmtId="166" fontId="17" fillId="0" borderId="1" xfId="0" applyNumberFormat="1" applyFont="1" applyBorder="1" applyAlignment="1" applyProtection="1">
      <alignment horizontal="center"/>
      <protection locked="0"/>
    </xf>
    <xf numFmtId="166" fontId="27" fillId="0" borderId="9" xfId="0" applyNumberFormat="1" applyFont="1" applyBorder="1" applyAlignment="1" applyProtection="1">
      <alignment horizontal="left" vertical="top" wrapText="1"/>
    </xf>
    <xf numFmtId="166" fontId="27" fillId="0" borderId="0" xfId="0" applyNumberFormat="1" applyFont="1" applyBorder="1" applyAlignment="1" applyProtection="1">
      <alignment horizontal="left" vertical="top" wrapText="1"/>
    </xf>
    <xf numFmtId="166" fontId="7" fillId="0" borderId="1" xfId="0" applyNumberFormat="1" applyFont="1" applyBorder="1" applyAlignment="1" applyProtection="1">
      <alignment horizontal="center"/>
    </xf>
    <xf numFmtId="166" fontId="17" fillId="0" borderId="7" xfId="0" applyNumberFormat="1" applyFont="1" applyBorder="1" applyAlignment="1" applyProtection="1">
      <alignment horizontal="center" vertical="center" wrapText="1"/>
      <protection locked="0"/>
    </xf>
    <xf numFmtId="166" fontId="17" fillId="0" borderId="12" xfId="0" applyNumberFormat="1" applyFont="1" applyBorder="1" applyAlignment="1" applyProtection="1">
      <alignment horizontal="center" vertical="center" wrapText="1"/>
      <protection locked="0"/>
    </xf>
    <xf numFmtId="166" fontId="17" fillId="0" borderId="8" xfId="0" applyNumberFormat="1" applyFont="1" applyBorder="1" applyAlignment="1" applyProtection="1">
      <alignment horizontal="center" vertical="center" wrapText="1"/>
      <protection locked="0"/>
    </xf>
    <xf numFmtId="166" fontId="17" fillId="0" borderId="9" xfId="0" applyNumberFormat="1" applyFont="1" applyBorder="1" applyAlignment="1" applyProtection="1">
      <alignment horizontal="center" vertical="center" wrapText="1"/>
      <protection locked="0"/>
    </xf>
    <xf numFmtId="166" fontId="17" fillId="0" borderId="0" xfId="0" applyNumberFormat="1" applyFont="1" applyBorder="1" applyAlignment="1" applyProtection="1">
      <alignment horizontal="center" vertical="center" wrapText="1"/>
      <protection locked="0"/>
    </xf>
    <xf numFmtId="166" fontId="17" fillId="0" borderId="6" xfId="0" applyNumberFormat="1" applyFont="1" applyBorder="1" applyAlignment="1" applyProtection="1">
      <alignment horizontal="center" vertical="center" wrapText="1"/>
      <protection locked="0"/>
    </xf>
    <xf numFmtId="166" fontId="17" fillId="0" borderId="5" xfId="0" applyNumberFormat="1" applyFont="1" applyBorder="1" applyAlignment="1" applyProtection="1">
      <alignment horizontal="center" vertical="center" wrapText="1"/>
      <protection locked="0"/>
    </xf>
    <xf numFmtId="166" fontId="17" fillId="0" borderId="1" xfId="0" applyNumberFormat="1" applyFont="1" applyBorder="1" applyAlignment="1" applyProtection="1">
      <alignment horizontal="center" vertical="center" wrapText="1"/>
      <protection locked="0"/>
    </xf>
    <xf numFmtId="166" fontId="17" fillId="0" borderId="4" xfId="0" applyNumberFormat="1" applyFont="1" applyBorder="1" applyAlignment="1" applyProtection="1">
      <alignment horizontal="center" vertical="center" wrapText="1"/>
      <protection locked="0"/>
    </xf>
    <xf numFmtId="0" fontId="11" fillId="0" borderId="13" xfId="0" applyFont="1" applyBorder="1" applyAlignment="1">
      <alignment horizontal="center"/>
    </xf>
    <xf numFmtId="0" fontId="11" fillId="0" borderId="14" xfId="0" applyFont="1" applyBorder="1" applyAlignment="1">
      <alignment horizontal="center"/>
    </xf>
    <xf numFmtId="0" fontId="11" fillId="0" borderId="3" xfId="0" applyFont="1" applyBorder="1" applyAlignment="1">
      <alignment horizontal="center"/>
    </xf>
    <xf numFmtId="14" fontId="7" fillId="0" borderId="3" xfId="0" applyNumberFormat="1" applyFont="1" applyBorder="1" applyAlignment="1" applyProtection="1">
      <alignment horizontal="center"/>
    </xf>
    <xf numFmtId="166" fontId="7" fillId="0" borderId="3" xfId="0" applyNumberFormat="1" applyFont="1" applyBorder="1" applyAlignment="1" applyProtection="1">
      <alignment horizontal="center"/>
    </xf>
    <xf numFmtId="0" fontId="3" fillId="0" borderId="0" xfId="0" applyFont="1" applyFill="1" applyAlignment="1">
      <alignment horizontal="center"/>
    </xf>
    <xf numFmtId="0" fontId="0" fillId="0" borderId="1" xfId="0" applyBorder="1" applyAlignment="1" applyProtection="1">
      <alignment horizontal="center"/>
    </xf>
    <xf numFmtId="0" fontId="0" fillId="0" borderId="3" xfId="0" applyBorder="1" applyAlignment="1" applyProtection="1">
      <alignment horizontal="center"/>
    </xf>
    <xf numFmtId="14" fontId="0" fillId="0" borderId="3" xfId="0" applyNumberFormat="1" applyBorder="1" applyAlignment="1" applyProtection="1">
      <alignment horizontal="center"/>
    </xf>
    <xf numFmtId="166" fontId="7" fillId="0" borderId="7" xfId="0" applyNumberFormat="1" applyFont="1" applyBorder="1" applyAlignment="1" applyProtection="1">
      <alignment horizontal="center" vertical="center" wrapText="1"/>
    </xf>
    <xf numFmtId="166" fontId="7" fillId="0" borderId="12" xfId="0" applyNumberFormat="1" applyFont="1" applyBorder="1" applyAlignment="1" applyProtection="1">
      <alignment horizontal="center" vertical="center" wrapText="1"/>
    </xf>
    <xf numFmtId="166" fontId="7" fillId="0" borderId="8" xfId="0" applyNumberFormat="1" applyFont="1" applyBorder="1" applyAlignment="1" applyProtection="1">
      <alignment horizontal="center" vertical="center" wrapText="1"/>
    </xf>
    <xf numFmtId="166" fontId="7" fillId="0" borderId="9" xfId="0" applyNumberFormat="1" applyFont="1" applyBorder="1" applyAlignment="1" applyProtection="1">
      <alignment horizontal="center" vertical="center" wrapText="1"/>
    </xf>
    <xf numFmtId="166" fontId="7" fillId="0" borderId="0" xfId="0" applyNumberFormat="1" applyFont="1" applyBorder="1" applyAlignment="1" applyProtection="1">
      <alignment horizontal="center" vertical="center" wrapText="1"/>
    </xf>
    <xf numFmtId="166" fontId="7" fillId="0" borderId="6" xfId="0" applyNumberFormat="1" applyFont="1" applyBorder="1" applyAlignment="1" applyProtection="1">
      <alignment horizontal="center" vertical="center" wrapText="1"/>
    </xf>
    <xf numFmtId="166" fontId="7" fillId="0" borderId="5" xfId="0" applyNumberFormat="1" applyFont="1" applyBorder="1" applyAlignment="1" applyProtection="1">
      <alignment horizontal="center" vertical="center" wrapText="1"/>
    </xf>
    <xf numFmtId="166" fontId="7" fillId="0" borderId="1" xfId="0" applyNumberFormat="1" applyFont="1" applyBorder="1" applyAlignment="1" applyProtection="1">
      <alignment horizontal="center" vertical="center" wrapText="1"/>
    </xf>
    <xf numFmtId="166" fontId="7" fillId="0" borderId="4" xfId="0" applyNumberFormat="1" applyFont="1" applyBorder="1" applyAlignment="1" applyProtection="1">
      <alignment horizontal="center" vertical="center" wrapText="1"/>
    </xf>
    <xf numFmtId="0" fontId="0" fillId="0" borderId="1" xfId="0" applyNumberFormat="1" applyBorder="1" applyAlignment="1" applyProtection="1">
      <alignment horizontal="center"/>
    </xf>
    <xf numFmtId="0" fontId="13" fillId="0" borderId="0" xfId="0" applyFont="1" applyBorder="1" applyAlignment="1">
      <alignment horizontal="center" wrapText="1"/>
    </xf>
    <xf numFmtId="14" fontId="0" fillId="0" borderId="3" xfId="0" applyNumberFormat="1" applyBorder="1" applyAlignment="1">
      <alignment horizontal="center"/>
    </xf>
    <xf numFmtId="0" fontId="0" fillId="0" borderId="1" xfId="0" applyBorder="1" applyAlignment="1">
      <alignment horizontal="center"/>
    </xf>
    <xf numFmtId="0" fontId="0" fillId="0" borderId="3" xfId="0" applyBorder="1" applyAlignment="1">
      <alignment horizontal="center"/>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0</xdr:col>
      <xdr:colOff>131816</xdr:colOff>
      <xdr:row>0</xdr:row>
      <xdr:rowOff>47625</xdr:rowOff>
    </xdr:from>
    <xdr:to>
      <xdr:col>0</xdr:col>
      <xdr:colOff>2182759</xdr:colOff>
      <xdr:row>1</xdr:row>
      <xdr:rowOff>209550</xdr:rowOff>
    </xdr:to>
    <xdr:pic>
      <xdr:nvPicPr>
        <xdr:cNvPr id="6289" name="Picture 3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31816" y="47625"/>
          <a:ext cx="2050943" cy="5765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32025</xdr:colOff>
      <xdr:row>0</xdr:row>
      <xdr:rowOff>0</xdr:rowOff>
    </xdr:from>
    <xdr:to>
      <xdr:col>1</xdr:col>
      <xdr:colOff>2073000</xdr:colOff>
      <xdr:row>1</xdr:row>
      <xdr:rowOff>114300</xdr:rowOff>
    </xdr:to>
    <xdr:pic>
      <xdr:nvPicPr>
        <xdr:cNvPr id="7329" name="Picture 3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1672" y="0"/>
          <a:ext cx="2040975" cy="5737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66675</xdr:rowOff>
    </xdr:from>
    <xdr:to>
      <xdr:col>1</xdr:col>
      <xdr:colOff>914400</xdr:colOff>
      <xdr:row>0</xdr:row>
      <xdr:rowOff>66675</xdr:rowOff>
    </xdr:to>
    <xdr:pic>
      <xdr:nvPicPr>
        <xdr:cNvPr id="12379" name="Picture 11" descr="P:\ODD\OSD\Admin\BUSINESS UNIT ADMIN\ENERGY LOGOS\ENERGY1C.T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66675"/>
          <a:ext cx="914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26329</xdr:colOff>
      <xdr:row>0</xdr:row>
      <xdr:rowOff>0</xdr:rowOff>
    </xdr:from>
    <xdr:to>
      <xdr:col>1</xdr:col>
      <xdr:colOff>2078695</xdr:colOff>
      <xdr:row>1</xdr:row>
      <xdr:rowOff>209550</xdr:rowOff>
    </xdr:to>
    <xdr:pic>
      <xdr:nvPicPr>
        <xdr:cNvPr id="12380" name="Picture 3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21579" y="0"/>
          <a:ext cx="2052366" cy="5769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190500</xdr:colOff>
      <xdr:row>0</xdr:row>
      <xdr:rowOff>66675</xdr:rowOff>
    </xdr:from>
    <xdr:to>
      <xdr:col>1</xdr:col>
      <xdr:colOff>200025</xdr:colOff>
      <xdr:row>0</xdr:row>
      <xdr:rowOff>66675</xdr:rowOff>
    </xdr:to>
    <xdr:pic>
      <xdr:nvPicPr>
        <xdr:cNvPr id="11354" name="Picture 1" descr="C:\Documents and Settings\leggatj\Local Settings\Temporary Internet Files\Content.Word\GoA RGB.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66675"/>
          <a:ext cx="1847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121456</xdr:colOff>
      <xdr:row>0</xdr:row>
      <xdr:rowOff>47625</xdr:rowOff>
    </xdr:from>
    <xdr:to>
      <xdr:col>1</xdr:col>
      <xdr:colOff>316694</xdr:colOff>
      <xdr:row>0</xdr:row>
      <xdr:rowOff>619125</xdr:rowOff>
    </xdr:to>
    <xdr:pic>
      <xdr:nvPicPr>
        <xdr:cNvPr id="11355" name="Picture 3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21456" y="47625"/>
          <a:ext cx="2033003"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0"/>
  <sheetViews>
    <sheetView showGridLines="0" tabSelected="1" zoomScale="85" zoomScaleNormal="85" workbookViewId="0">
      <selection activeCell="B40" sqref="B40"/>
    </sheetView>
  </sheetViews>
  <sheetFormatPr defaultRowHeight="12.75" x14ac:dyDescent="0.2"/>
  <cols>
    <col min="1" max="1" width="35.42578125" customWidth="1"/>
    <col min="2" max="2" width="42.140625" customWidth="1"/>
    <col min="3" max="3" width="21.85546875" customWidth="1"/>
    <col min="4" max="4" width="17.7109375" customWidth="1"/>
    <col min="5" max="5" width="18.140625" customWidth="1"/>
    <col min="6" max="6" width="30.5703125" customWidth="1"/>
    <col min="8" max="8" width="13.7109375" customWidth="1"/>
    <col min="10" max="10" width="13.85546875" customWidth="1"/>
    <col min="11" max="11" width="13.5703125" customWidth="1"/>
  </cols>
  <sheetData>
    <row r="1" spans="1:11" ht="32.25" customHeight="1" x14ac:dyDescent="0.35">
      <c r="A1" s="6"/>
      <c r="B1" s="2" t="s">
        <v>45</v>
      </c>
      <c r="D1" s="3"/>
      <c r="E1" s="1"/>
    </row>
    <row r="2" spans="1:11" ht="23.25" x14ac:dyDescent="0.35">
      <c r="A2" s="6"/>
      <c r="B2" s="4" t="s">
        <v>36</v>
      </c>
      <c r="D2" s="5"/>
    </row>
    <row r="3" spans="1:11" ht="23.25" customHeight="1" x14ac:dyDescent="0.25">
      <c r="A3" s="6"/>
      <c r="B3" s="151" t="s">
        <v>59</v>
      </c>
      <c r="C3" s="151"/>
      <c r="D3" s="151"/>
      <c r="E3" s="151"/>
    </row>
    <row r="4" spans="1:11" ht="23.25" x14ac:dyDescent="0.35">
      <c r="A4" s="6"/>
      <c r="B4" s="4"/>
      <c r="C4" s="17"/>
      <c r="F4" s="17"/>
    </row>
    <row r="5" spans="1:11" ht="21.75" customHeight="1" x14ac:dyDescent="0.2">
      <c r="A5" s="6"/>
      <c r="B5" s="6"/>
      <c r="C5" s="6"/>
      <c r="D5" s="6"/>
      <c r="K5" t="s">
        <v>125</v>
      </c>
    </row>
    <row r="6" spans="1:11" ht="18" x14ac:dyDescent="0.25">
      <c r="A6" s="26" t="s">
        <v>1</v>
      </c>
      <c r="B6" s="38"/>
      <c r="C6" s="26" t="s">
        <v>2</v>
      </c>
      <c r="D6" s="152"/>
      <c r="E6" s="152"/>
      <c r="F6" s="8"/>
      <c r="J6" s="131" t="str">
        <f>IF(NOT(ISBLANK($B6)),"OK"," ")</f>
        <v xml:space="preserve"> </v>
      </c>
      <c r="K6" s="129" t="str">
        <f>IF(ISBLANK($B6),"Please Enter OSR project number in the format OSR###"," ")</f>
        <v>Please Enter OSR project number in the format OSR###</v>
      </c>
    </row>
    <row r="7" spans="1:11" s="31" customFormat="1" ht="18" x14ac:dyDescent="0.25">
      <c r="A7" s="26"/>
      <c r="B7" s="133"/>
      <c r="C7" s="92"/>
      <c r="J7" s="134" t="str">
        <f>IF(NOT(ISBLANK($D6)),"OK"," ")</f>
        <v xml:space="preserve"> </v>
      </c>
      <c r="K7" s="135" t="str">
        <f>IF(ISBLANK($D6),"Please Enter Project Name"," ")</f>
        <v>Please Enter Project Name</v>
      </c>
    </row>
    <row r="8" spans="1:11" s="31" customFormat="1" ht="18" x14ac:dyDescent="0.25">
      <c r="A8" s="26"/>
      <c r="B8" s="133"/>
      <c r="C8" s="92"/>
      <c r="J8" s="134"/>
      <c r="K8" s="135"/>
    </row>
    <row r="9" spans="1:11" ht="18" x14ac:dyDescent="0.25">
      <c r="A9" s="26" t="s">
        <v>3</v>
      </c>
      <c r="B9" s="142"/>
      <c r="C9" s="69"/>
      <c r="D9" s="31"/>
      <c r="E9" s="69"/>
      <c r="J9" s="131" t="str">
        <f>IF(NOT(ISBLANK($B9)),"OK"," ")</f>
        <v xml:space="preserve"> </v>
      </c>
      <c r="K9" s="129" t="str">
        <f>IF(ISBLANK($B9),"Please Enter Operator Name"," ")</f>
        <v>Please Enter Operator Name</v>
      </c>
    </row>
    <row r="10" spans="1:11" ht="18" x14ac:dyDescent="0.25">
      <c r="A10" s="26" t="s">
        <v>4</v>
      </c>
      <c r="B10" s="143"/>
      <c r="C10" s="69"/>
      <c r="D10" s="31"/>
      <c r="E10" s="69"/>
      <c r="J10" s="131" t="str">
        <f>IF(NOT(ISBLANK($B10)),"OK"," ")</f>
        <v xml:space="preserve"> </v>
      </c>
      <c r="K10" s="129" t="str">
        <f>IF(ISBLANK($B10),"Please Enter Operator ID"," ")</f>
        <v>Please Enter Operator ID</v>
      </c>
    </row>
    <row r="11" spans="1:11" ht="18" x14ac:dyDescent="0.25">
      <c r="A11" s="26" t="s">
        <v>126</v>
      </c>
      <c r="B11" s="39"/>
      <c r="C11" s="144" t="s">
        <v>47</v>
      </c>
      <c r="D11" s="31"/>
      <c r="E11" s="69"/>
      <c r="J11" s="131" t="str">
        <f>IF(NOT(ISBLANK($B11)),"OK"," ")</f>
        <v xml:space="preserve"> </v>
      </c>
      <c r="K11" s="129" t="str">
        <f>IF(ISBLANK($B11),"Please Enter Reporting Period"," ")</f>
        <v>Please Enter Reporting Period</v>
      </c>
    </row>
    <row r="12" spans="1:11" ht="18" x14ac:dyDescent="0.25">
      <c r="A12" s="26"/>
      <c r="B12" s="8"/>
      <c r="C12" s="8"/>
      <c r="E12" s="8"/>
    </row>
    <row r="13" spans="1:11" ht="18" x14ac:dyDescent="0.25">
      <c r="A13" s="27"/>
    </row>
    <row r="14" spans="1:11" ht="18" x14ac:dyDescent="0.25">
      <c r="A14" s="27"/>
      <c r="C14" s="25" t="s">
        <v>37</v>
      </c>
    </row>
    <row r="15" spans="1:11" ht="18" customHeight="1" x14ac:dyDescent="0.25">
      <c r="A15" s="26" t="s">
        <v>38</v>
      </c>
      <c r="C15" s="97">
        <f>CAPEX!H35</f>
        <v>0</v>
      </c>
      <c r="E15" s="153" t="s">
        <v>132</v>
      </c>
      <c r="F15" s="153"/>
      <c r="G15" s="153"/>
      <c r="H15" s="153"/>
      <c r="I15" s="153"/>
    </row>
    <row r="16" spans="1:11" ht="18" x14ac:dyDescent="0.25">
      <c r="A16" s="26" t="s">
        <v>39</v>
      </c>
      <c r="C16" s="97">
        <f>OPEX!O42</f>
        <v>0</v>
      </c>
      <c r="E16" s="153"/>
      <c r="F16" s="153"/>
      <c r="G16" s="153"/>
      <c r="H16" s="153"/>
      <c r="I16" s="153"/>
    </row>
    <row r="17" spans="1:9" ht="18" x14ac:dyDescent="0.25">
      <c r="A17" s="26" t="s">
        <v>94</v>
      </c>
      <c r="C17" s="98">
        <f>CAPEX!C35+CAPEX!D35</f>
        <v>0</v>
      </c>
      <c r="E17" s="153"/>
      <c r="F17" s="153"/>
      <c r="G17" s="153"/>
      <c r="H17" s="153"/>
      <c r="I17" s="153"/>
    </row>
    <row r="18" spans="1:9" ht="18" x14ac:dyDescent="0.25">
      <c r="A18" s="26" t="s">
        <v>110</v>
      </c>
      <c r="C18" s="99">
        <f>(C15+C16+C17)</f>
        <v>0</v>
      </c>
      <c r="E18" s="153"/>
      <c r="F18" s="153"/>
      <c r="G18" s="153"/>
      <c r="H18" s="153"/>
      <c r="I18" s="153"/>
    </row>
    <row r="19" spans="1:9" ht="18" x14ac:dyDescent="0.25">
      <c r="A19" s="26"/>
      <c r="C19" s="98"/>
      <c r="E19" s="153"/>
      <c r="F19" s="153"/>
      <c r="G19" s="153"/>
      <c r="H19" s="153"/>
      <c r="I19" s="153"/>
    </row>
    <row r="20" spans="1:9" ht="18" x14ac:dyDescent="0.25">
      <c r="A20" s="28" t="s">
        <v>40</v>
      </c>
      <c r="C20" s="98"/>
    </row>
    <row r="21" spans="1:9" ht="18" x14ac:dyDescent="0.25">
      <c r="A21" s="29" t="s">
        <v>41</v>
      </c>
      <c r="C21" s="100">
        <v>0</v>
      </c>
    </row>
    <row r="22" spans="1:9" ht="18" x14ac:dyDescent="0.25">
      <c r="A22" s="27" t="s">
        <v>99</v>
      </c>
      <c r="C22" s="100">
        <v>0</v>
      </c>
    </row>
    <row r="23" spans="1:9" ht="18" x14ac:dyDescent="0.25">
      <c r="A23" s="29" t="s">
        <v>42</v>
      </c>
      <c r="C23" s="100">
        <v>0</v>
      </c>
      <c r="D23" s="136" t="s">
        <v>131</v>
      </c>
    </row>
    <row r="24" spans="1:9" ht="18" x14ac:dyDescent="0.25">
      <c r="A24" s="27" t="s">
        <v>48</v>
      </c>
      <c r="C24" s="100">
        <v>0</v>
      </c>
    </row>
    <row r="25" spans="1:9" ht="18" x14ac:dyDescent="0.25">
      <c r="A25" s="27" t="s">
        <v>127</v>
      </c>
      <c r="C25" s="100">
        <v>0</v>
      </c>
    </row>
    <row r="26" spans="1:9" ht="18" x14ac:dyDescent="0.25">
      <c r="A26" s="27" t="s">
        <v>128</v>
      </c>
      <c r="C26" s="100">
        <v>0</v>
      </c>
    </row>
    <row r="27" spans="1:9" ht="18" x14ac:dyDescent="0.25">
      <c r="A27" s="27" t="s">
        <v>129</v>
      </c>
      <c r="C27" s="100">
        <v>0</v>
      </c>
    </row>
    <row r="28" spans="1:9" ht="18" x14ac:dyDescent="0.25">
      <c r="A28" s="27"/>
      <c r="C28" s="145"/>
    </row>
    <row r="29" spans="1:9" ht="18" x14ac:dyDescent="0.25">
      <c r="A29" s="27"/>
      <c r="C29" s="98"/>
    </row>
    <row r="30" spans="1:9" ht="18.75" thickBot="1" x14ac:dyDescent="0.3">
      <c r="A30" s="23" t="s">
        <v>43</v>
      </c>
      <c r="C30" s="101">
        <f>C15+C16+C17+ROUND(C21,2)+ROUND(C22,2)-ROUND(C23,2)+ROUND(C24,2)+ROUND(C25,2)+ROUND(C26,2)+ROUND(C27,2)</f>
        <v>0</v>
      </c>
      <c r="E30" s="15" t="s">
        <v>130</v>
      </c>
      <c r="F30" s="132">
        <f>C17+C21+C22-C23</f>
        <v>0</v>
      </c>
      <c r="H30" s="24"/>
    </row>
    <row r="31" spans="1:9" ht="18.75" thickTop="1" x14ac:dyDescent="0.25">
      <c r="A31" s="23"/>
      <c r="C31" s="102"/>
      <c r="H31" s="24"/>
    </row>
    <row r="32" spans="1:9" ht="18" x14ac:dyDescent="0.25">
      <c r="A32" s="23"/>
      <c r="C32" s="102"/>
      <c r="H32" s="24"/>
    </row>
    <row r="33" spans="1:11" ht="18.75" thickBot="1" x14ac:dyDescent="0.3">
      <c r="A33" s="23" t="s">
        <v>44</v>
      </c>
      <c r="C33" s="103">
        <v>0</v>
      </c>
    </row>
    <row r="34" spans="1:11" ht="13.5" thickTop="1" x14ac:dyDescent="0.2"/>
    <row r="36" spans="1:11" ht="18" x14ac:dyDescent="0.25">
      <c r="A36" s="23" t="s">
        <v>119</v>
      </c>
      <c r="B36" s="95"/>
      <c r="J36" s="131" t="str">
        <f>IF(NOT(ISBLANK($B36)),"OK"," ")</f>
        <v xml:space="preserve"> </v>
      </c>
      <c r="K36" s="129" t="str">
        <f>IF(ISBLANK($B36),"Please Enter Contact Name"," ")</f>
        <v>Please Enter Contact Name</v>
      </c>
    </row>
    <row r="37" spans="1:11" ht="18" x14ac:dyDescent="0.25">
      <c r="A37" s="23" t="s">
        <v>120</v>
      </c>
      <c r="B37" s="95"/>
      <c r="J37" s="131" t="str">
        <f>IF(NOT(ISBLANK(B37)),"OK"," ")</f>
        <v xml:space="preserve"> </v>
      </c>
      <c r="K37" s="129" t="str">
        <f>IF(ISBLANK($B37),"Please Enter Company Title"," ")</f>
        <v>Please Enter Company Title</v>
      </c>
    </row>
    <row r="38" spans="1:11" ht="18" x14ac:dyDescent="0.25">
      <c r="A38" s="23" t="s">
        <v>121</v>
      </c>
      <c r="B38" s="95"/>
      <c r="C38" s="75" t="s">
        <v>47</v>
      </c>
      <c r="J38" s="131" t="str">
        <f>IF(NOT(ISBLANK(B38)),"OK"," ")</f>
        <v xml:space="preserve"> </v>
      </c>
      <c r="K38" s="129" t="str">
        <f>IF(ISBLANK($B38),"Please Enter Date Prepared"," ")</f>
        <v>Please Enter Date Prepared</v>
      </c>
    </row>
    <row r="39" spans="1:11" ht="18" x14ac:dyDescent="0.25">
      <c r="A39" s="23" t="s">
        <v>122</v>
      </c>
      <c r="B39" s="95"/>
      <c r="J39" s="131" t="str">
        <f>IF(NOT(ISBLANK($B39)),"OK"," ")</f>
        <v xml:space="preserve"> </v>
      </c>
      <c r="K39" s="129" t="str">
        <f>IF(ISBLANK($B39),"Please Enter Phone Number"," ")</f>
        <v>Please Enter Phone Number</v>
      </c>
    </row>
    <row r="40" spans="1:11" ht="18" x14ac:dyDescent="0.25">
      <c r="A40" s="23" t="s">
        <v>123</v>
      </c>
      <c r="B40" s="95"/>
      <c r="J40" s="131" t="str">
        <f>IF(NOT(ISBLANK($B40)),"OK"," ")</f>
        <v xml:space="preserve"> </v>
      </c>
      <c r="K40" s="129" t="str">
        <f>IF(ISBLANK($B40),"Please Enter E-Mail Address"," ")</f>
        <v>Please Enter E-Mail Address</v>
      </c>
    </row>
  </sheetData>
  <sheetProtection password="C1EF" sheet="1" objects="1" scenarios="1"/>
  <mergeCells count="3">
    <mergeCell ref="B3:E3"/>
    <mergeCell ref="D6:E6"/>
    <mergeCell ref="E15:I19"/>
  </mergeCells>
  <dataValidations count="11">
    <dataValidation type="textLength" operator="greaterThanOrEqual" showInputMessage="1" showErrorMessage="1" errorTitle="Please Enter Project Name" error="Please enter the appropriate Project Name" sqref="D6:E6">
      <formula1>1</formula1>
    </dataValidation>
    <dataValidation type="textLength" operator="equal" showInputMessage="1" showErrorMessage="1" errorTitle="Please Enter Operator ID" error="A four character long operator ID is required" sqref="B10">
      <formula1>4</formula1>
    </dataValidation>
    <dataValidation type="date" operator="greaterThan" showDropDown="1" showInputMessage="1" showErrorMessage="1" errorTitle="Please Enter Reporting Period" error="Please Enter the appropriate Reporting Period" sqref="B11">
      <formula1>32874</formula1>
    </dataValidation>
    <dataValidation type="decimal" showInputMessage="1" showErrorMessage="1" sqref="C15:C20 C28:C32">
      <formula1>-922337203685477</formula1>
      <formula2>922337203685477</formula2>
    </dataValidation>
    <dataValidation type="textLength" operator="greaterThan" showInputMessage="1" showErrorMessage="1" errorTitle="Invalid Entry" error="Do not leave field blank" sqref="B40">
      <formula1>1</formula1>
    </dataValidation>
    <dataValidation type="date" operator="greaterThan" showInputMessage="1" showErrorMessage="1" errorTitle="Invalid Entry" error="Please enter date in the correct format (YYYY/MM/DD)" sqref="B38">
      <formula1>32874</formula1>
    </dataValidation>
    <dataValidation type="textLength" operator="greaterThanOrEqual" showInputMessage="1" showErrorMessage="1" errorTitle="Please Enter Operator Name" error="Please enter the appropriate Operator Name" sqref="B9">
      <formula1>1</formula1>
    </dataValidation>
    <dataValidation type="textLength" operator="greaterThan" showInputMessage="1" showErrorMessage="1" errorTitle="Invalid Entry" error="Do not leave field blank" sqref="B37 B39">
      <formula1>1</formula1>
    </dataValidation>
    <dataValidation type="textLength" operator="greaterThanOrEqual" showInputMessage="1" showErrorMessage="1" errorTitle="Please Enter OSR Project Number" error="OSR Project Number must be in the format OSR###" sqref="B6">
      <formula1>1</formula1>
    </dataValidation>
    <dataValidation type="decimal" showInputMessage="1" showErrorMessage="1" errorTitle="Invalid Entry" error="A numeric value is required" sqref="C21 C22:C27 C33">
      <formula1>-922337203685477</formula1>
      <formula2>922337203685477</formula2>
    </dataValidation>
    <dataValidation type="textLength" operator="greaterThan" showInputMessage="1" showErrorMessage="1" errorTitle="Invalid Entry" error="Do not leave field blank" sqref="B36">
      <formula1>1</formula1>
    </dataValidation>
  </dataValidations>
  <pageMargins left="0.28000000000000003" right="0.28999999999999998" top="0.52" bottom="0.75" header="0.3" footer="0.3"/>
  <pageSetup paperSize="5" scale="8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0"/>
  <sheetViews>
    <sheetView showGridLines="0" zoomScale="85" zoomScaleNormal="85" workbookViewId="0">
      <selection activeCell="J14" sqref="J14"/>
    </sheetView>
  </sheetViews>
  <sheetFormatPr defaultRowHeight="12.75" x14ac:dyDescent="0.2"/>
  <cols>
    <col min="1" max="1" width="1.28515625" customWidth="1"/>
    <col min="2" max="2" width="42.7109375" customWidth="1"/>
    <col min="3" max="9" width="19" customWidth="1"/>
    <col min="10" max="10" width="9.140625" customWidth="1"/>
  </cols>
  <sheetData>
    <row r="1" spans="1:18" ht="36" customHeight="1" x14ac:dyDescent="0.35">
      <c r="A1" s="6"/>
      <c r="B1" s="1"/>
      <c r="C1" s="2" t="s">
        <v>108</v>
      </c>
      <c r="D1" s="18"/>
      <c r="E1" s="18"/>
      <c r="F1" s="18"/>
    </row>
    <row r="2" spans="1:18" ht="23.25" x14ac:dyDescent="0.35">
      <c r="A2" s="6"/>
      <c r="B2" s="6"/>
      <c r="C2" s="4" t="s">
        <v>107</v>
      </c>
      <c r="D2" s="1"/>
      <c r="E2" s="9"/>
      <c r="F2" s="9"/>
    </row>
    <row r="3" spans="1:18" ht="15.75" x14ac:dyDescent="0.25">
      <c r="C3" s="30"/>
      <c r="D3" s="30"/>
      <c r="E3" s="30" t="s">
        <v>59</v>
      </c>
      <c r="F3" s="30"/>
      <c r="G3" s="30"/>
    </row>
    <row r="4" spans="1:18" ht="15.75" x14ac:dyDescent="0.25">
      <c r="C4" s="30"/>
      <c r="D4" s="30"/>
      <c r="E4" s="22"/>
    </row>
    <row r="6" spans="1:18" ht="15.75" x14ac:dyDescent="0.25">
      <c r="B6" s="7" t="s">
        <v>1</v>
      </c>
      <c r="C6" s="157" t="str">
        <f>IF(ISBLANK('EOPS &amp; CARE Recon'!B6)," ",'EOPS &amp; CARE Recon'!B6)</f>
        <v xml:space="preserve"> </v>
      </c>
      <c r="D6" s="157"/>
      <c r="F6" s="7" t="s">
        <v>2</v>
      </c>
      <c r="G6" s="157" t="str">
        <f>IF(ISBLANK('EOPS &amp; CARE Recon'!D6)," ",'EOPS &amp; CARE Recon'!D6)</f>
        <v xml:space="preserve"> </v>
      </c>
      <c r="H6" s="157"/>
      <c r="J6" s="31"/>
    </row>
    <row r="7" spans="1:18" ht="15.75" x14ac:dyDescent="0.25">
      <c r="B7" s="7"/>
      <c r="C7" s="75"/>
      <c r="D7" s="75"/>
      <c r="F7" s="67"/>
      <c r="G7" s="68"/>
      <c r="J7" s="31"/>
    </row>
    <row r="8" spans="1:18" ht="15.75" x14ac:dyDescent="0.25">
      <c r="B8" s="7"/>
      <c r="C8" s="75"/>
      <c r="D8" s="75"/>
      <c r="F8" s="7" t="s">
        <v>100</v>
      </c>
      <c r="J8" s="31"/>
    </row>
    <row r="9" spans="1:18" ht="12.75" customHeight="1" x14ac:dyDescent="0.2">
      <c r="C9" s="76"/>
      <c r="D9" s="76"/>
      <c r="F9" s="158"/>
      <c r="G9" s="159"/>
      <c r="H9" s="159"/>
      <c r="I9" s="160"/>
      <c r="J9" s="129" t="str">
        <f>IF(ISBLANK(F9),"&lt;&lt;&lt;----- Please Insert Project Description"," ")</f>
        <v>&lt;&lt;&lt;----- Please Insert Project Description</v>
      </c>
    </row>
    <row r="10" spans="1:18" ht="15.75" x14ac:dyDescent="0.25">
      <c r="B10" s="7"/>
      <c r="C10" s="76"/>
      <c r="D10" s="76"/>
      <c r="F10" s="161"/>
      <c r="G10" s="162"/>
      <c r="H10" s="162"/>
      <c r="I10" s="163"/>
      <c r="J10" s="155" t="s">
        <v>133</v>
      </c>
      <c r="K10" s="156"/>
      <c r="L10" s="156"/>
      <c r="M10" s="156"/>
      <c r="N10" s="156"/>
      <c r="O10" s="156"/>
      <c r="P10" s="156"/>
      <c r="Q10" s="156"/>
      <c r="R10" s="156"/>
    </row>
    <row r="11" spans="1:18" ht="15.75" x14ac:dyDescent="0.25">
      <c r="B11" s="7" t="s">
        <v>3</v>
      </c>
      <c r="C11" s="157" t="str">
        <f>IF(ISBLANK('EOPS &amp; CARE Recon'!B9)," ",'EOPS &amp; CARE Recon'!B9)</f>
        <v xml:space="preserve"> </v>
      </c>
      <c r="D11" s="157"/>
      <c r="F11" s="161"/>
      <c r="G11" s="162"/>
      <c r="H11" s="162"/>
      <c r="I11" s="163"/>
      <c r="J11" s="155"/>
      <c r="K11" s="156"/>
      <c r="L11" s="156"/>
      <c r="M11" s="156"/>
      <c r="N11" s="156"/>
      <c r="O11" s="156"/>
      <c r="P11" s="156"/>
      <c r="Q11" s="156"/>
      <c r="R11" s="156"/>
    </row>
    <row r="12" spans="1:18" ht="15.75" x14ac:dyDescent="0.25">
      <c r="B12" s="7" t="s">
        <v>4</v>
      </c>
      <c r="C12" s="171" t="str">
        <f>IF(ISBLANK('EOPS &amp; CARE Recon'!B10)," ",'EOPS &amp; CARE Recon'!B10)</f>
        <v xml:space="preserve"> </v>
      </c>
      <c r="D12" s="171"/>
      <c r="F12" s="161"/>
      <c r="G12" s="162"/>
      <c r="H12" s="162"/>
      <c r="I12" s="163"/>
      <c r="J12" s="155"/>
      <c r="K12" s="156"/>
      <c r="L12" s="156"/>
      <c r="M12" s="156"/>
      <c r="N12" s="156"/>
      <c r="O12" s="156"/>
      <c r="P12" s="156"/>
      <c r="Q12" s="156"/>
      <c r="R12" s="156"/>
    </row>
    <row r="13" spans="1:18" ht="15.75" x14ac:dyDescent="0.25">
      <c r="B13" s="7" t="s">
        <v>5</v>
      </c>
      <c r="C13" s="170" t="str">
        <f>IF(ISBLANK('EOPS &amp; CARE Recon'!B11)," ",'EOPS &amp; CARE Recon'!B11)</f>
        <v xml:space="preserve"> </v>
      </c>
      <c r="D13" s="170"/>
      <c r="F13" s="164"/>
      <c r="G13" s="165"/>
      <c r="H13" s="165"/>
      <c r="I13" s="166"/>
      <c r="J13" s="155"/>
      <c r="K13" s="156"/>
      <c r="L13" s="156"/>
      <c r="M13" s="156"/>
      <c r="N13" s="156"/>
      <c r="O13" s="156"/>
      <c r="P13" s="156"/>
      <c r="Q13" s="156"/>
      <c r="R13" s="156"/>
    </row>
    <row r="14" spans="1:18" ht="15.75" x14ac:dyDescent="0.25">
      <c r="B14" s="13"/>
      <c r="E14" s="146"/>
      <c r="F14" s="146"/>
      <c r="G14" s="146"/>
      <c r="H14" s="146"/>
      <c r="I14" s="146"/>
    </row>
    <row r="16" spans="1:18" ht="18" x14ac:dyDescent="0.25">
      <c r="B16" s="41" t="s">
        <v>51</v>
      </c>
    </row>
    <row r="17" spans="2:9" ht="15.75" x14ac:dyDescent="0.25">
      <c r="B17" s="7"/>
      <c r="C17" s="167" t="s">
        <v>92</v>
      </c>
      <c r="D17" s="168"/>
      <c r="E17" s="167" t="s">
        <v>101</v>
      </c>
      <c r="F17" s="169"/>
      <c r="G17" s="168"/>
      <c r="H17" s="167" t="s">
        <v>102</v>
      </c>
      <c r="I17" s="168"/>
    </row>
    <row r="18" spans="2:9" ht="25.5" x14ac:dyDescent="0.2">
      <c r="C18" s="70" t="s">
        <v>28</v>
      </c>
      <c r="D18" s="71" t="s">
        <v>29</v>
      </c>
      <c r="E18" s="70" t="s">
        <v>28</v>
      </c>
      <c r="F18" s="66" t="s">
        <v>29</v>
      </c>
      <c r="G18" s="73" t="s">
        <v>30</v>
      </c>
      <c r="H18" s="70" t="s">
        <v>118</v>
      </c>
      <c r="I18" s="73" t="s">
        <v>93</v>
      </c>
    </row>
    <row r="19" spans="2:9" x14ac:dyDescent="0.2">
      <c r="C19" s="72"/>
      <c r="D19" s="54"/>
      <c r="E19" s="74"/>
      <c r="F19" s="20"/>
      <c r="G19" s="54"/>
      <c r="H19" s="72"/>
      <c r="I19" s="54"/>
    </row>
    <row r="20" spans="2:9" ht="15" x14ac:dyDescent="0.25">
      <c r="B20" s="19" t="s">
        <v>49</v>
      </c>
      <c r="C20" s="104">
        <v>0</v>
      </c>
      <c r="D20" s="105">
        <v>0</v>
      </c>
      <c r="E20" s="104">
        <v>0</v>
      </c>
      <c r="F20" s="106">
        <v>0</v>
      </c>
      <c r="G20" s="105">
        <v>0</v>
      </c>
      <c r="H20" s="107">
        <f>SUM(ROUND(E20,2),ROUND(F20,2),ROUND(G20,2))</f>
        <v>0</v>
      </c>
      <c r="I20" s="108">
        <f>SUM(ROUND(C20,2),ROUND(D20,2),ROUND(E20,2),ROUND(F20,2),ROUND(G20,2))</f>
        <v>0</v>
      </c>
    </row>
    <row r="21" spans="2:9" ht="15" x14ac:dyDescent="0.25">
      <c r="B21" s="19" t="s">
        <v>124</v>
      </c>
      <c r="C21" s="104">
        <v>0</v>
      </c>
      <c r="D21" s="105">
        <v>0</v>
      </c>
      <c r="E21" s="104">
        <v>0</v>
      </c>
      <c r="F21" s="106">
        <v>0</v>
      </c>
      <c r="G21" s="105">
        <v>0</v>
      </c>
      <c r="H21" s="107">
        <f t="shared" ref="H21:H28" si="0">SUM(ROUND(E21,2),ROUND(F21,2),ROUND(G21,2))</f>
        <v>0</v>
      </c>
      <c r="I21" s="108">
        <f t="shared" ref="I21:I28" si="1">SUM(ROUND(C21,2),ROUND(D21,2),ROUND(E21,2),ROUND(F21,2),ROUND(G21,2))</f>
        <v>0</v>
      </c>
    </row>
    <row r="22" spans="2:9" ht="15" x14ac:dyDescent="0.25">
      <c r="B22" s="19" t="s">
        <v>53</v>
      </c>
      <c r="C22" s="104">
        <v>0</v>
      </c>
      <c r="D22" s="105">
        <v>0</v>
      </c>
      <c r="E22" s="104">
        <v>0</v>
      </c>
      <c r="F22" s="106">
        <v>0</v>
      </c>
      <c r="G22" s="105">
        <v>0</v>
      </c>
      <c r="H22" s="107">
        <f t="shared" si="0"/>
        <v>0</v>
      </c>
      <c r="I22" s="108">
        <f t="shared" si="1"/>
        <v>0</v>
      </c>
    </row>
    <row r="23" spans="2:9" ht="15" x14ac:dyDescent="0.25">
      <c r="B23" s="19" t="s">
        <v>31</v>
      </c>
      <c r="C23" s="104">
        <v>0</v>
      </c>
      <c r="D23" s="105">
        <v>0</v>
      </c>
      <c r="E23" s="104">
        <v>0</v>
      </c>
      <c r="F23" s="106">
        <v>0</v>
      </c>
      <c r="G23" s="105">
        <v>0</v>
      </c>
      <c r="H23" s="107">
        <f t="shared" si="0"/>
        <v>0</v>
      </c>
      <c r="I23" s="108">
        <f t="shared" si="1"/>
        <v>0</v>
      </c>
    </row>
    <row r="24" spans="2:9" ht="15" x14ac:dyDescent="0.25">
      <c r="B24" s="19" t="s">
        <v>54</v>
      </c>
      <c r="C24" s="104">
        <v>0</v>
      </c>
      <c r="D24" s="105">
        <v>0</v>
      </c>
      <c r="E24" s="104">
        <v>0</v>
      </c>
      <c r="F24" s="106">
        <v>0</v>
      </c>
      <c r="G24" s="105">
        <v>0</v>
      </c>
      <c r="H24" s="107">
        <f t="shared" si="0"/>
        <v>0</v>
      </c>
      <c r="I24" s="108">
        <f t="shared" si="1"/>
        <v>0</v>
      </c>
    </row>
    <row r="25" spans="2:9" ht="15" x14ac:dyDescent="0.25">
      <c r="B25" s="19" t="s">
        <v>55</v>
      </c>
      <c r="C25" s="104">
        <v>0</v>
      </c>
      <c r="D25" s="105">
        <v>0</v>
      </c>
      <c r="E25" s="104">
        <v>0</v>
      </c>
      <c r="F25" s="106">
        <v>0</v>
      </c>
      <c r="G25" s="105">
        <v>0</v>
      </c>
      <c r="H25" s="107">
        <f t="shared" si="0"/>
        <v>0</v>
      </c>
      <c r="I25" s="108">
        <f t="shared" si="1"/>
        <v>0</v>
      </c>
    </row>
    <row r="26" spans="2:9" ht="15" x14ac:dyDescent="0.25">
      <c r="B26" s="81" t="s">
        <v>109</v>
      </c>
      <c r="C26" s="104">
        <v>0</v>
      </c>
      <c r="D26" s="105">
        <v>0</v>
      </c>
      <c r="E26" s="104">
        <v>0</v>
      </c>
      <c r="F26" s="106">
        <v>0</v>
      </c>
      <c r="G26" s="105">
        <v>0</v>
      </c>
      <c r="H26" s="107">
        <f t="shared" si="0"/>
        <v>0</v>
      </c>
      <c r="I26" s="108">
        <f t="shared" si="1"/>
        <v>0</v>
      </c>
    </row>
    <row r="27" spans="2:9" ht="15" x14ac:dyDescent="0.25">
      <c r="B27" s="19" t="s">
        <v>32</v>
      </c>
      <c r="C27" s="104">
        <v>0</v>
      </c>
      <c r="D27" s="105">
        <v>0</v>
      </c>
      <c r="E27" s="104">
        <v>0</v>
      </c>
      <c r="F27" s="106">
        <v>0</v>
      </c>
      <c r="G27" s="105">
        <v>0</v>
      </c>
      <c r="H27" s="107">
        <f t="shared" si="0"/>
        <v>0</v>
      </c>
      <c r="I27" s="108">
        <f t="shared" si="1"/>
        <v>0</v>
      </c>
    </row>
    <row r="28" spans="2:9" ht="15" x14ac:dyDescent="0.25">
      <c r="B28" s="19" t="s">
        <v>50</v>
      </c>
      <c r="C28" s="104">
        <v>0</v>
      </c>
      <c r="D28" s="105">
        <v>0</v>
      </c>
      <c r="E28" s="104">
        <v>0</v>
      </c>
      <c r="F28" s="106">
        <v>0</v>
      </c>
      <c r="G28" s="105">
        <v>0</v>
      </c>
      <c r="H28" s="107">
        <f t="shared" si="0"/>
        <v>0</v>
      </c>
      <c r="I28" s="108">
        <f t="shared" si="1"/>
        <v>0</v>
      </c>
    </row>
    <row r="29" spans="2:9" ht="15" x14ac:dyDescent="0.25">
      <c r="B29" s="81" t="s">
        <v>56</v>
      </c>
      <c r="C29" s="109"/>
      <c r="D29" s="110"/>
      <c r="E29" s="109"/>
      <c r="F29" s="111"/>
      <c r="G29" s="110"/>
      <c r="H29" s="112"/>
      <c r="I29" s="113"/>
    </row>
    <row r="30" spans="2:9" ht="14.25" x14ac:dyDescent="0.2">
      <c r="B30" s="64" t="s">
        <v>87</v>
      </c>
      <c r="C30" s="104">
        <v>0</v>
      </c>
      <c r="D30" s="105">
        <v>0</v>
      </c>
      <c r="E30" s="104">
        <v>0</v>
      </c>
      <c r="F30" s="106">
        <v>0</v>
      </c>
      <c r="G30" s="105">
        <v>0</v>
      </c>
      <c r="H30" s="107">
        <f t="shared" ref="H30:H34" si="2">SUM(ROUND(E30,2),ROUND(F30,2),ROUND(G30,2))</f>
        <v>0</v>
      </c>
      <c r="I30" s="108">
        <f t="shared" ref="I30:I34" si="3">SUM(ROUND(C30,2),ROUND(D30,2),ROUND(E30,2),ROUND(F30,2),ROUND(G30,2))</f>
        <v>0</v>
      </c>
    </row>
    <row r="31" spans="2:9" ht="14.25" x14ac:dyDescent="0.2">
      <c r="B31" s="64" t="s">
        <v>88</v>
      </c>
      <c r="C31" s="104">
        <v>0</v>
      </c>
      <c r="D31" s="105">
        <v>0</v>
      </c>
      <c r="E31" s="104">
        <v>0</v>
      </c>
      <c r="F31" s="106">
        <v>0</v>
      </c>
      <c r="G31" s="105">
        <v>0</v>
      </c>
      <c r="H31" s="107">
        <f t="shared" si="2"/>
        <v>0</v>
      </c>
      <c r="I31" s="108">
        <f t="shared" si="3"/>
        <v>0</v>
      </c>
    </row>
    <row r="32" spans="2:9" ht="14.25" x14ac:dyDescent="0.2">
      <c r="B32" s="64" t="s">
        <v>89</v>
      </c>
      <c r="C32" s="104">
        <v>0</v>
      </c>
      <c r="D32" s="105">
        <v>0</v>
      </c>
      <c r="E32" s="104">
        <v>0</v>
      </c>
      <c r="F32" s="106">
        <v>0</v>
      </c>
      <c r="G32" s="105">
        <v>0</v>
      </c>
      <c r="H32" s="107">
        <f t="shared" si="2"/>
        <v>0</v>
      </c>
      <c r="I32" s="108">
        <f t="shared" si="3"/>
        <v>0</v>
      </c>
    </row>
    <row r="33" spans="2:9" ht="14.25" x14ac:dyDescent="0.2">
      <c r="B33" s="64" t="s">
        <v>90</v>
      </c>
      <c r="C33" s="104">
        <v>0</v>
      </c>
      <c r="D33" s="105">
        <v>0</v>
      </c>
      <c r="E33" s="104">
        <v>0</v>
      </c>
      <c r="F33" s="106">
        <v>0</v>
      </c>
      <c r="G33" s="105">
        <v>0</v>
      </c>
      <c r="H33" s="107">
        <f t="shared" si="2"/>
        <v>0</v>
      </c>
      <c r="I33" s="108">
        <f t="shared" si="3"/>
        <v>0</v>
      </c>
    </row>
    <row r="34" spans="2:9" ht="14.25" x14ac:dyDescent="0.2">
      <c r="B34" s="64" t="s">
        <v>91</v>
      </c>
      <c r="C34" s="114">
        <v>0</v>
      </c>
      <c r="D34" s="115">
        <v>0</v>
      </c>
      <c r="E34" s="114">
        <v>0</v>
      </c>
      <c r="F34" s="116">
        <v>0</v>
      </c>
      <c r="G34" s="115">
        <v>0</v>
      </c>
      <c r="H34" s="117">
        <f t="shared" si="2"/>
        <v>0</v>
      </c>
      <c r="I34" s="108">
        <f t="shared" si="3"/>
        <v>0</v>
      </c>
    </row>
    <row r="35" spans="2:9" ht="16.5" thickBot="1" x14ac:dyDescent="0.3">
      <c r="B35" s="21" t="s">
        <v>33</v>
      </c>
      <c r="C35" s="118">
        <f>SUM(ROUND(C20,2)+ROUND(C21,2)+ROUND(C22,2)+ROUND(C23,2)+ROUND(C24,2)+ROUND(C25,2)+ROUND(C26,2)+ROUND(C27,2)+ROUND(C28,2)+ROUND(C30,2)+ROUND(C31,2)+ROUND(C32,2)+ROUND(C33,2)+ROUND(C34,2))</f>
        <v>0</v>
      </c>
      <c r="D35" s="119">
        <f t="shared" ref="D35:I35" si="4">SUM(ROUND(D20,2)+ROUND(D21,2)+ROUND(D22,2)+ROUND(D23,2)+ROUND(D24,2)+ROUND(D25,2)+ROUND(D26,2)+ROUND(D27,2)+ROUND(D28,2)+ROUND(D30,2)+ROUND(D31,2)+ROUND(D32,2)+ROUND(D33,2)+ROUND(D34,2))</f>
        <v>0</v>
      </c>
      <c r="E35" s="118">
        <f t="shared" si="4"/>
        <v>0</v>
      </c>
      <c r="F35" s="120">
        <f t="shared" si="4"/>
        <v>0</v>
      </c>
      <c r="G35" s="119">
        <f t="shared" si="4"/>
        <v>0</v>
      </c>
      <c r="H35" s="118">
        <f t="shared" si="4"/>
        <v>0</v>
      </c>
      <c r="I35" s="119">
        <f t="shared" si="4"/>
        <v>0</v>
      </c>
    </row>
    <row r="36" spans="2:9" ht="13.5" thickTop="1" x14ac:dyDescent="0.2"/>
    <row r="37" spans="2:9" x14ac:dyDescent="0.2">
      <c r="B37" s="15" t="s">
        <v>57</v>
      </c>
    </row>
    <row r="39" spans="2:9" ht="15.75" x14ac:dyDescent="0.25">
      <c r="B39" s="21" t="s">
        <v>34</v>
      </c>
      <c r="C39" s="154"/>
      <c r="D39" s="154"/>
      <c r="E39" s="154"/>
      <c r="F39" s="154"/>
      <c r="G39" s="129" t="str">
        <f>IF(ISBLANK(C39),"&lt;&lt;&lt;----- Please Insert Capitalization Methodology"," ")</f>
        <v>&lt;&lt;&lt;----- Please Insert Capitalization Methodology</v>
      </c>
      <c r="H39" s="130"/>
    </row>
    <row r="40" spans="2:9" x14ac:dyDescent="0.2">
      <c r="B40" s="15" t="s">
        <v>35</v>
      </c>
    </row>
  </sheetData>
  <sheetProtection password="C1EF" sheet="1" objects="1" scenarios="1"/>
  <mergeCells count="11">
    <mergeCell ref="C39:F39"/>
    <mergeCell ref="J10:R13"/>
    <mergeCell ref="C6:D6"/>
    <mergeCell ref="G6:H6"/>
    <mergeCell ref="F9:I13"/>
    <mergeCell ref="C17:D17"/>
    <mergeCell ref="E17:G17"/>
    <mergeCell ref="H17:I17"/>
    <mergeCell ref="C13:D13"/>
    <mergeCell ref="C12:D12"/>
    <mergeCell ref="C11:D11"/>
  </mergeCells>
  <dataValidations count="2">
    <dataValidation type="decimal" allowBlank="1" showInputMessage="1" showErrorMessage="1" sqref="H20:I35 C35:G35">
      <formula1>-922337203685477</formula1>
      <formula2>922337203685477</formula2>
    </dataValidation>
    <dataValidation type="decimal" allowBlank="1" showInputMessage="1" showErrorMessage="1" errorTitle="Invalid Entry" error="A numeric value is required" sqref="C20:G34">
      <formula1>-922337203685477</formula1>
      <formula2>922337203685477</formula2>
    </dataValidation>
  </dataValidations>
  <pageMargins left="0.28000000000000003" right="0.28999999999999998" top="0.52" bottom="0.75" header="0.3" footer="0.3"/>
  <pageSetup paperSize="5" scale="7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3"/>
  <sheetViews>
    <sheetView showGridLines="0" zoomScale="70" zoomScaleNormal="70" workbookViewId="0">
      <selection activeCell="O19" sqref="O19"/>
    </sheetView>
  </sheetViews>
  <sheetFormatPr defaultRowHeight="12.75" x14ac:dyDescent="0.2"/>
  <cols>
    <col min="1" max="1" width="1.42578125" customWidth="1"/>
    <col min="2" max="2" width="51.28515625" customWidth="1"/>
    <col min="3" max="3" width="21.140625" customWidth="1"/>
    <col min="4" max="15" width="19" customWidth="1"/>
  </cols>
  <sheetData>
    <row r="1" spans="2:15" ht="28.5" customHeight="1" x14ac:dyDescent="0.35">
      <c r="B1" s="1"/>
      <c r="D1" s="3"/>
      <c r="E1" s="1"/>
      <c r="G1" s="2" t="s">
        <v>0</v>
      </c>
    </row>
    <row r="2" spans="2:15" ht="23.25" x14ac:dyDescent="0.35">
      <c r="B2" s="1"/>
      <c r="D2" s="5"/>
      <c r="G2" s="4" t="s">
        <v>58</v>
      </c>
    </row>
    <row r="3" spans="2:15" ht="23.25" x14ac:dyDescent="0.35">
      <c r="B3" s="1"/>
      <c r="C3" s="4"/>
      <c r="H3" s="172" t="s">
        <v>59</v>
      </c>
      <c r="I3" s="172"/>
    </row>
    <row r="4" spans="2:15" x14ac:dyDescent="0.2">
      <c r="B4" s="6"/>
      <c r="C4" s="6"/>
      <c r="D4" s="6"/>
      <c r="E4" s="6"/>
    </row>
    <row r="5" spans="2:15" x14ac:dyDescent="0.2">
      <c r="J5" s="31"/>
      <c r="K5" s="31"/>
      <c r="L5" s="31"/>
      <c r="M5" s="31"/>
      <c r="N5" s="31"/>
      <c r="O5" s="31"/>
    </row>
    <row r="6" spans="2:15" ht="15.75" x14ac:dyDescent="0.25">
      <c r="B6" s="7" t="s">
        <v>1</v>
      </c>
      <c r="C6" s="173" t="str">
        <f>IF(ISBLANK('EOPS &amp; CARE Recon'!B6)," ",'EOPS &amp; CARE Recon'!B6)</f>
        <v xml:space="preserve"> </v>
      </c>
      <c r="D6" s="173"/>
      <c r="E6" s="7"/>
      <c r="F6" s="7" t="s">
        <v>2</v>
      </c>
      <c r="G6" s="185" t="str">
        <f>IF(ISBLANK('EOPS &amp; CARE Recon'!D6)," ",'EOPS &amp; CARE Recon'!D6)</f>
        <v xml:space="preserve"> </v>
      </c>
      <c r="H6" s="185"/>
      <c r="J6" s="31"/>
      <c r="K6" s="31"/>
      <c r="L6" s="31"/>
      <c r="M6" s="31"/>
      <c r="N6" s="31"/>
      <c r="O6" s="31"/>
    </row>
    <row r="7" spans="2:15" ht="15.75" x14ac:dyDescent="0.25">
      <c r="B7" s="7"/>
      <c r="C7" s="69"/>
      <c r="D7" s="69"/>
      <c r="E7" s="7"/>
      <c r="F7" s="67"/>
      <c r="G7" s="68"/>
      <c r="J7" s="31"/>
      <c r="K7" s="31"/>
      <c r="L7" s="31"/>
      <c r="M7" s="31"/>
      <c r="N7" s="31"/>
      <c r="O7" s="31"/>
    </row>
    <row r="8" spans="2:15" ht="15.75" x14ac:dyDescent="0.25">
      <c r="B8" s="7"/>
      <c r="C8" s="69"/>
      <c r="D8" s="69"/>
      <c r="E8" s="7"/>
      <c r="F8" s="7" t="s">
        <v>100</v>
      </c>
      <c r="J8" s="31"/>
      <c r="K8" s="31"/>
      <c r="L8" s="31"/>
      <c r="M8" s="31"/>
      <c r="N8" s="31"/>
      <c r="O8" s="31"/>
    </row>
    <row r="9" spans="2:15" ht="12.75" customHeight="1" x14ac:dyDescent="0.2">
      <c r="F9" s="176" t="str">
        <f>IF(ISBLANK(CAPEX!F9)," ",CAPEX!F9)</f>
        <v xml:space="preserve"> </v>
      </c>
      <c r="G9" s="177"/>
      <c r="H9" s="177"/>
      <c r="I9" s="177"/>
      <c r="J9" s="178"/>
      <c r="K9" s="31"/>
      <c r="L9" s="31"/>
      <c r="M9" s="31"/>
      <c r="N9" s="31"/>
      <c r="O9" s="31"/>
    </row>
    <row r="10" spans="2:15" ht="15.75" x14ac:dyDescent="0.25">
      <c r="B10" s="7"/>
      <c r="C10" s="31"/>
      <c r="D10" s="31"/>
      <c r="F10" s="179"/>
      <c r="G10" s="180"/>
      <c r="H10" s="180"/>
      <c r="I10" s="180"/>
      <c r="J10" s="181"/>
      <c r="K10" s="31"/>
      <c r="L10" s="31"/>
      <c r="M10" s="31"/>
      <c r="N10" s="31"/>
      <c r="O10" s="31"/>
    </row>
    <row r="11" spans="2:15" ht="15.75" x14ac:dyDescent="0.25">
      <c r="B11" s="7" t="s">
        <v>3</v>
      </c>
      <c r="C11" s="173" t="str">
        <f>IF(ISBLANK('EOPS &amp; CARE Recon'!B9)," ",'EOPS &amp; CARE Recon'!B9)</f>
        <v xml:space="preserve"> </v>
      </c>
      <c r="D11" s="173"/>
      <c r="F11" s="179"/>
      <c r="G11" s="180"/>
      <c r="H11" s="180"/>
      <c r="I11" s="180"/>
      <c r="J11" s="181"/>
      <c r="K11" s="31"/>
      <c r="L11" s="31"/>
      <c r="M11" s="31"/>
      <c r="N11" s="31"/>
      <c r="O11" s="31"/>
    </row>
    <row r="12" spans="2:15" ht="15.75" x14ac:dyDescent="0.25">
      <c r="B12" s="7" t="s">
        <v>4</v>
      </c>
      <c r="C12" s="174" t="str">
        <f>IF(ISBLANK('EOPS &amp; CARE Recon'!B10)," ",'EOPS &amp; CARE Recon'!B10)</f>
        <v xml:space="preserve"> </v>
      </c>
      <c r="D12" s="174"/>
      <c r="F12" s="179"/>
      <c r="G12" s="180"/>
      <c r="H12" s="180"/>
      <c r="I12" s="180"/>
      <c r="J12" s="181"/>
      <c r="K12" s="10"/>
      <c r="L12" s="11"/>
      <c r="M12" s="10"/>
      <c r="N12" s="10"/>
      <c r="O12" s="31"/>
    </row>
    <row r="13" spans="2:15" ht="15.75" x14ac:dyDescent="0.25">
      <c r="B13" s="7" t="s">
        <v>5</v>
      </c>
      <c r="C13" s="175" t="str">
        <f>IF(ISBLANK('EOPS &amp; CARE Recon'!B11)," ",'EOPS &amp; CARE Recon'!B11)</f>
        <v xml:space="preserve"> </v>
      </c>
      <c r="D13" s="175"/>
      <c r="F13" s="182"/>
      <c r="G13" s="183"/>
      <c r="H13" s="183"/>
      <c r="I13" s="183"/>
      <c r="J13" s="184"/>
      <c r="O13" s="16"/>
    </row>
    <row r="14" spans="2:15" x14ac:dyDescent="0.2">
      <c r="O14" s="16"/>
    </row>
    <row r="15" spans="2:15" ht="18" x14ac:dyDescent="0.25">
      <c r="B15" s="41" t="s">
        <v>98</v>
      </c>
      <c r="O15" s="16"/>
    </row>
    <row r="16" spans="2:15" ht="18" x14ac:dyDescent="0.25">
      <c r="B16" s="41"/>
      <c r="O16" s="16"/>
    </row>
    <row r="18" spans="2:15" ht="15" x14ac:dyDescent="0.2">
      <c r="B18" s="32"/>
      <c r="C18" s="33" t="s">
        <v>6</v>
      </c>
      <c r="D18" s="33" t="s">
        <v>7</v>
      </c>
      <c r="E18" s="33" t="s">
        <v>8</v>
      </c>
      <c r="F18" s="33" t="s">
        <v>9</v>
      </c>
      <c r="G18" s="12" t="s">
        <v>10</v>
      </c>
      <c r="H18" s="33" t="s">
        <v>11</v>
      </c>
      <c r="I18" s="33" t="s">
        <v>12</v>
      </c>
      <c r="J18" s="33" t="s">
        <v>13</v>
      </c>
      <c r="K18" s="33" t="s">
        <v>14</v>
      </c>
      <c r="L18" s="33" t="s">
        <v>15</v>
      </c>
      <c r="M18" s="33" t="s">
        <v>16</v>
      </c>
      <c r="N18" s="34" t="s">
        <v>17</v>
      </c>
      <c r="O18" s="33" t="s">
        <v>18</v>
      </c>
    </row>
    <row r="19" spans="2:15" ht="15.75" x14ac:dyDescent="0.25">
      <c r="B19" s="35" t="s">
        <v>86</v>
      </c>
      <c r="C19" s="60" t="s">
        <v>80</v>
      </c>
      <c r="D19" s="60" t="s">
        <v>80</v>
      </c>
      <c r="E19" s="60" t="s">
        <v>80</v>
      </c>
      <c r="F19" s="60" t="s">
        <v>80</v>
      </c>
      <c r="G19" s="60" t="s">
        <v>80</v>
      </c>
      <c r="H19" s="60" t="s">
        <v>80</v>
      </c>
      <c r="I19" s="60" t="s">
        <v>80</v>
      </c>
      <c r="J19" s="60" t="s">
        <v>80</v>
      </c>
      <c r="K19" s="60" t="s">
        <v>80</v>
      </c>
      <c r="L19" s="60" t="s">
        <v>80</v>
      </c>
      <c r="M19" s="60" t="s">
        <v>80</v>
      </c>
      <c r="N19" s="60" t="s">
        <v>80</v>
      </c>
      <c r="O19" s="128">
        <v>0</v>
      </c>
    </row>
    <row r="20" spans="2:15" ht="15.75" x14ac:dyDescent="0.25">
      <c r="B20" s="35" t="s">
        <v>112</v>
      </c>
      <c r="C20" s="121">
        <v>0</v>
      </c>
      <c r="D20" s="121">
        <v>0</v>
      </c>
      <c r="E20" s="121">
        <v>0</v>
      </c>
      <c r="F20" s="121">
        <v>0</v>
      </c>
      <c r="G20" s="121">
        <v>0</v>
      </c>
      <c r="H20" s="121">
        <v>0</v>
      </c>
      <c r="I20" s="121">
        <v>0</v>
      </c>
      <c r="J20" s="121">
        <v>0</v>
      </c>
      <c r="K20" s="121">
        <v>0</v>
      </c>
      <c r="L20" s="121">
        <v>0</v>
      </c>
      <c r="M20" s="122">
        <v>0</v>
      </c>
      <c r="N20" s="122">
        <v>0</v>
      </c>
      <c r="O20" s="123">
        <f>SUM(ROUND(C20,2),ROUND(D20,2),ROUND(E20,2),ROUND(F20,2),ROUND(G20,2),ROUND(H20,2),ROUND(I20,2),ROUND(J20,2),ROUND(K20,2),ROUND(L20,2),ROUND(M20,2),ROUND(N20,2))</f>
        <v>0</v>
      </c>
    </row>
    <row r="21" spans="2:15" ht="15.75" x14ac:dyDescent="0.25">
      <c r="B21" s="35" t="s">
        <v>113</v>
      </c>
      <c r="C21" s="121">
        <v>0</v>
      </c>
      <c r="D21" s="121">
        <v>0</v>
      </c>
      <c r="E21" s="121">
        <v>0</v>
      </c>
      <c r="F21" s="121">
        <v>0</v>
      </c>
      <c r="G21" s="121">
        <v>0</v>
      </c>
      <c r="H21" s="121">
        <v>0</v>
      </c>
      <c r="I21" s="121">
        <v>0</v>
      </c>
      <c r="J21" s="121">
        <v>0</v>
      </c>
      <c r="K21" s="121">
        <v>0</v>
      </c>
      <c r="L21" s="121">
        <v>0</v>
      </c>
      <c r="M21" s="122">
        <v>0</v>
      </c>
      <c r="N21" s="122">
        <v>0</v>
      </c>
      <c r="O21" s="123">
        <f t="shared" ref="O21:O22" si="0">SUM(ROUND(C21,2),ROUND(D21,2),ROUND(E21,2),ROUND(F21,2),ROUND(G21,2),ROUND(H21,2),ROUND(I21,2),ROUND(J21,2),ROUND(K21,2),ROUND(L21,2),ROUND(M21,2),ROUND(N21,2))</f>
        <v>0</v>
      </c>
    </row>
    <row r="22" spans="2:15" ht="15.75" x14ac:dyDescent="0.25">
      <c r="B22" s="35" t="s">
        <v>103</v>
      </c>
      <c r="C22" s="121">
        <v>0</v>
      </c>
      <c r="D22" s="121">
        <v>0</v>
      </c>
      <c r="E22" s="121">
        <v>0</v>
      </c>
      <c r="F22" s="121">
        <v>0</v>
      </c>
      <c r="G22" s="121">
        <v>0</v>
      </c>
      <c r="H22" s="121">
        <v>0</v>
      </c>
      <c r="I22" s="121">
        <v>0</v>
      </c>
      <c r="J22" s="121">
        <v>0</v>
      </c>
      <c r="K22" s="121">
        <v>0</v>
      </c>
      <c r="L22" s="121">
        <v>0</v>
      </c>
      <c r="M22" s="122">
        <v>0</v>
      </c>
      <c r="N22" s="122">
        <v>0</v>
      </c>
      <c r="O22" s="123">
        <f t="shared" si="0"/>
        <v>0</v>
      </c>
    </row>
    <row r="23" spans="2:15" ht="15.75" x14ac:dyDescent="0.25">
      <c r="B23" s="14" t="s">
        <v>20</v>
      </c>
      <c r="C23" s="124"/>
      <c r="D23" s="124"/>
      <c r="E23" s="124"/>
      <c r="F23" s="124"/>
      <c r="G23" s="124"/>
      <c r="H23" s="124"/>
      <c r="I23" s="124"/>
      <c r="J23" s="124"/>
      <c r="K23" s="124"/>
      <c r="L23" s="124"/>
      <c r="M23" s="124"/>
      <c r="N23" s="124"/>
      <c r="O23" s="123"/>
    </row>
    <row r="24" spans="2:15" ht="15" x14ac:dyDescent="0.2">
      <c r="B24" s="37" t="s">
        <v>21</v>
      </c>
      <c r="C24" s="121">
        <v>0</v>
      </c>
      <c r="D24" s="121">
        <v>0</v>
      </c>
      <c r="E24" s="121">
        <v>0</v>
      </c>
      <c r="F24" s="121">
        <v>0</v>
      </c>
      <c r="G24" s="121">
        <v>0</v>
      </c>
      <c r="H24" s="121">
        <v>0</v>
      </c>
      <c r="I24" s="121">
        <v>0</v>
      </c>
      <c r="J24" s="121">
        <v>0</v>
      </c>
      <c r="K24" s="121">
        <v>0</v>
      </c>
      <c r="L24" s="121">
        <v>0</v>
      </c>
      <c r="M24" s="122">
        <v>0</v>
      </c>
      <c r="N24" s="122">
        <v>0</v>
      </c>
      <c r="O24" s="123">
        <f t="shared" ref="O24:O26" si="1">SUM(ROUND(C24,2),ROUND(D24,2),ROUND(E24,2),ROUND(F24,2),ROUND(G24,2),ROUND(H24,2),ROUND(I24,2),ROUND(J24,2),ROUND(K24,2),ROUND(L24,2),ROUND(M24,2),ROUND(N24,2))</f>
        <v>0</v>
      </c>
    </row>
    <row r="25" spans="2:15" ht="15" x14ac:dyDescent="0.2">
      <c r="B25" s="37" t="s">
        <v>22</v>
      </c>
      <c r="C25" s="121">
        <v>0</v>
      </c>
      <c r="D25" s="121">
        <v>0</v>
      </c>
      <c r="E25" s="121">
        <v>0</v>
      </c>
      <c r="F25" s="121">
        <v>0</v>
      </c>
      <c r="G25" s="121">
        <v>0</v>
      </c>
      <c r="H25" s="121">
        <v>0</v>
      </c>
      <c r="I25" s="121">
        <v>0</v>
      </c>
      <c r="J25" s="121">
        <v>0</v>
      </c>
      <c r="K25" s="121">
        <v>0</v>
      </c>
      <c r="L25" s="121">
        <v>0</v>
      </c>
      <c r="M25" s="122">
        <v>0</v>
      </c>
      <c r="N25" s="122">
        <v>0</v>
      </c>
      <c r="O25" s="125">
        <f t="shared" si="1"/>
        <v>0</v>
      </c>
    </row>
    <row r="26" spans="2:15" ht="15.75" x14ac:dyDescent="0.25">
      <c r="B26" s="82" t="s">
        <v>19</v>
      </c>
      <c r="C26" s="126">
        <f>SUM(ROUND(C24,2),ROUND(C25,2))</f>
        <v>0</v>
      </c>
      <c r="D26" s="126">
        <f t="shared" ref="D26:N26" si="2">SUM(ROUND(D24,2),ROUND(D25,2))</f>
        <v>0</v>
      </c>
      <c r="E26" s="126">
        <f t="shared" si="2"/>
        <v>0</v>
      </c>
      <c r="F26" s="126">
        <f t="shared" si="2"/>
        <v>0</v>
      </c>
      <c r="G26" s="126">
        <f t="shared" si="2"/>
        <v>0</v>
      </c>
      <c r="H26" s="126">
        <f t="shared" si="2"/>
        <v>0</v>
      </c>
      <c r="I26" s="126">
        <f t="shared" si="2"/>
        <v>0</v>
      </c>
      <c r="J26" s="126">
        <f t="shared" si="2"/>
        <v>0</v>
      </c>
      <c r="K26" s="126">
        <f t="shared" si="2"/>
        <v>0</v>
      </c>
      <c r="L26" s="126">
        <f t="shared" si="2"/>
        <v>0</v>
      </c>
      <c r="M26" s="126">
        <f t="shared" si="2"/>
        <v>0</v>
      </c>
      <c r="N26" s="126">
        <f t="shared" si="2"/>
        <v>0</v>
      </c>
      <c r="O26" s="125">
        <f t="shared" si="1"/>
        <v>0</v>
      </c>
    </row>
    <row r="27" spans="2:15" ht="15.75" x14ac:dyDescent="0.25">
      <c r="B27" s="14"/>
      <c r="C27" s="126"/>
      <c r="D27" s="126"/>
      <c r="E27" s="126"/>
      <c r="F27" s="126"/>
      <c r="G27" s="126"/>
      <c r="H27" s="126"/>
      <c r="I27" s="126"/>
      <c r="J27" s="126"/>
      <c r="K27" s="126"/>
      <c r="L27" s="126"/>
      <c r="M27" s="126"/>
      <c r="N27" s="126"/>
      <c r="O27" s="123"/>
    </row>
    <row r="28" spans="2:15" ht="15.75" x14ac:dyDescent="0.25">
      <c r="B28" s="14" t="s">
        <v>23</v>
      </c>
      <c r="C28" s="121">
        <v>0</v>
      </c>
      <c r="D28" s="121">
        <v>0</v>
      </c>
      <c r="E28" s="121">
        <v>0</v>
      </c>
      <c r="F28" s="121">
        <v>0</v>
      </c>
      <c r="G28" s="121">
        <v>0</v>
      </c>
      <c r="H28" s="121">
        <v>0</v>
      </c>
      <c r="I28" s="121">
        <v>0</v>
      </c>
      <c r="J28" s="121">
        <v>0</v>
      </c>
      <c r="K28" s="121">
        <v>0</v>
      </c>
      <c r="L28" s="121">
        <v>0</v>
      </c>
      <c r="M28" s="122">
        <v>0</v>
      </c>
      <c r="N28" s="122">
        <v>0</v>
      </c>
      <c r="O28" s="123">
        <f t="shared" ref="O28:O35" si="3">SUM(ROUND(C28,2),ROUND(D28,2),ROUND(E28,2),ROUND(F28,2),ROUND(G28,2),ROUND(H28,2),ROUND(I28,2),ROUND(J28,2),ROUND(K28,2),ROUND(L28,2),ROUND(M28,2),ROUND(N28,2))</f>
        <v>0</v>
      </c>
    </row>
    <row r="29" spans="2:15" ht="15.75" x14ac:dyDescent="0.25">
      <c r="B29" s="14" t="s">
        <v>96</v>
      </c>
      <c r="C29" s="121">
        <v>0</v>
      </c>
      <c r="D29" s="121">
        <v>0</v>
      </c>
      <c r="E29" s="121">
        <v>0</v>
      </c>
      <c r="F29" s="121">
        <v>0</v>
      </c>
      <c r="G29" s="121">
        <v>0</v>
      </c>
      <c r="H29" s="121">
        <v>0</v>
      </c>
      <c r="I29" s="121">
        <v>0</v>
      </c>
      <c r="J29" s="121">
        <v>0</v>
      </c>
      <c r="K29" s="121">
        <v>0</v>
      </c>
      <c r="L29" s="121">
        <v>0</v>
      </c>
      <c r="M29" s="122">
        <v>0</v>
      </c>
      <c r="N29" s="122">
        <v>0</v>
      </c>
      <c r="O29" s="123">
        <f t="shared" si="3"/>
        <v>0</v>
      </c>
    </row>
    <row r="30" spans="2:15" ht="15.75" x14ac:dyDescent="0.25">
      <c r="B30" s="14" t="s">
        <v>97</v>
      </c>
      <c r="C30" s="121">
        <v>0</v>
      </c>
      <c r="D30" s="121">
        <v>0</v>
      </c>
      <c r="E30" s="121">
        <v>0</v>
      </c>
      <c r="F30" s="121">
        <v>0</v>
      </c>
      <c r="G30" s="121">
        <v>0</v>
      </c>
      <c r="H30" s="121">
        <v>0</v>
      </c>
      <c r="I30" s="121">
        <v>0</v>
      </c>
      <c r="J30" s="121">
        <v>0</v>
      </c>
      <c r="K30" s="121">
        <v>0</v>
      </c>
      <c r="L30" s="121">
        <v>0</v>
      </c>
      <c r="M30" s="122">
        <v>0</v>
      </c>
      <c r="N30" s="122">
        <v>0</v>
      </c>
      <c r="O30" s="123">
        <f t="shared" si="3"/>
        <v>0</v>
      </c>
    </row>
    <row r="31" spans="2:15" ht="15.75" x14ac:dyDescent="0.25">
      <c r="B31" s="14" t="s">
        <v>24</v>
      </c>
      <c r="C31" s="121">
        <v>0</v>
      </c>
      <c r="D31" s="121">
        <v>0</v>
      </c>
      <c r="E31" s="121">
        <v>0</v>
      </c>
      <c r="F31" s="121">
        <v>0</v>
      </c>
      <c r="G31" s="121">
        <v>0</v>
      </c>
      <c r="H31" s="121">
        <v>0</v>
      </c>
      <c r="I31" s="121">
        <v>0</v>
      </c>
      <c r="J31" s="121">
        <v>0</v>
      </c>
      <c r="K31" s="121">
        <v>0</v>
      </c>
      <c r="L31" s="121">
        <v>0</v>
      </c>
      <c r="M31" s="122">
        <v>0</v>
      </c>
      <c r="N31" s="122">
        <v>0</v>
      </c>
      <c r="O31" s="123">
        <f t="shared" si="3"/>
        <v>0</v>
      </c>
    </row>
    <row r="32" spans="2:15" ht="15.75" x14ac:dyDescent="0.25">
      <c r="B32" s="14" t="s">
        <v>109</v>
      </c>
      <c r="C32" s="121">
        <v>0</v>
      </c>
      <c r="D32" s="121">
        <v>0</v>
      </c>
      <c r="E32" s="121">
        <v>0</v>
      </c>
      <c r="F32" s="121">
        <v>0</v>
      </c>
      <c r="G32" s="121">
        <v>0</v>
      </c>
      <c r="H32" s="121">
        <v>0</v>
      </c>
      <c r="I32" s="121">
        <v>0</v>
      </c>
      <c r="J32" s="121">
        <v>0</v>
      </c>
      <c r="K32" s="121">
        <v>0</v>
      </c>
      <c r="L32" s="121">
        <v>0</v>
      </c>
      <c r="M32" s="122">
        <v>0</v>
      </c>
      <c r="N32" s="122">
        <v>0</v>
      </c>
      <c r="O32" s="123">
        <f t="shared" si="3"/>
        <v>0</v>
      </c>
    </row>
    <row r="33" spans="2:15" ht="15.75" x14ac:dyDescent="0.25">
      <c r="B33" s="14" t="s">
        <v>46</v>
      </c>
      <c r="C33" s="121">
        <v>0</v>
      </c>
      <c r="D33" s="121">
        <v>0</v>
      </c>
      <c r="E33" s="121">
        <v>0</v>
      </c>
      <c r="F33" s="121">
        <v>0</v>
      </c>
      <c r="G33" s="121">
        <v>0</v>
      </c>
      <c r="H33" s="121">
        <v>0</v>
      </c>
      <c r="I33" s="121">
        <v>0</v>
      </c>
      <c r="J33" s="121">
        <v>0</v>
      </c>
      <c r="K33" s="121">
        <v>0</v>
      </c>
      <c r="L33" s="121">
        <v>0</v>
      </c>
      <c r="M33" s="122">
        <v>0</v>
      </c>
      <c r="N33" s="122">
        <v>0</v>
      </c>
      <c r="O33" s="123">
        <f t="shared" si="3"/>
        <v>0</v>
      </c>
    </row>
    <row r="34" spans="2:15" ht="15.75" x14ac:dyDescent="0.25">
      <c r="B34" s="14" t="s">
        <v>32</v>
      </c>
      <c r="C34" s="121">
        <v>0</v>
      </c>
      <c r="D34" s="121">
        <v>0</v>
      </c>
      <c r="E34" s="121">
        <v>0</v>
      </c>
      <c r="F34" s="121">
        <v>0</v>
      </c>
      <c r="G34" s="121">
        <v>0</v>
      </c>
      <c r="H34" s="121">
        <v>0</v>
      </c>
      <c r="I34" s="121">
        <v>0</v>
      </c>
      <c r="J34" s="121">
        <v>0</v>
      </c>
      <c r="K34" s="121">
        <v>0</v>
      </c>
      <c r="L34" s="121">
        <v>0</v>
      </c>
      <c r="M34" s="122">
        <v>0</v>
      </c>
      <c r="N34" s="122">
        <v>0</v>
      </c>
      <c r="O34" s="123">
        <f t="shared" si="3"/>
        <v>0</v>
      </c>
    </row>
    <row r="35" spans="2:15" ht="15.75" x14ac:dyDescent="0.25">
      <c r="B35" s="14" t="s">
        <v>111</v>
      </c>
      <c r="C35" s="121">
        <v>0</v>
      </c>
      <c r="D35" s="121">
        <v>0</v>
      </c>
      <c r="E35" s="121">
        <v>0</v>
      </c>
      <c r="F35" s="121">
        <v>0</v>
      </c>
      <c r="G35" s="121">
        <v>0</v>
      </c>
      <c r="H35" s="121">
        <v>0</v>
      </c>
      <c r="I35" s="121">
        <v>0</v>
      </c>
      <c r="J35" s="121">
        <v>0</v>
      </c>
      <c r="K35" s="121">
        <v>0</v>
      </c>
      <c r="L35" s="121">
        <v>0</v>
      </c>
      <c r="M35" s="122">
        <v>0</v>
      </c>
      <c r="N35" s="122">
        <v>0</v>
      </c>
      <c r="O35" s="123">
        <f t="shared" si="3"/>
        <v>0</v>
      </c>
    </row>
    <row r="36" spans="2:15" ht="15.75" x14ac:dyDescent="0.25">
      <c r="B36" s="14" t="s">
        <v>25</v>
      </c>
      <c r="C36" s="124"/>
      <c r="D36" s="124"/>
      <c r="E36" s="124"/>
      <c r="F36" s="124"/>
      <c r="G36" s="124"/>
      <c r="H36" s="124"/>
      <c r="I36" s="124"/>
      <c r="J36" s="124"/>
      <c r="K36" s="124"/>
      <c r="L36" s="124"/>
      <c r="M36" s="124"/>
      <c r="N36" s="124"/>
      <c r="O36" s="123"/>
    </row>
    <row r="37" spans="2:15" ht="15" x14ac:dyDescent="0.2">
      <c r="B37" s="65" t="s">
        <v>87</v>
      </c>
      <c r="C37" s="121">
        <v>0</v>
      </c>
      <c r="D37" s="121">
        <v>0</v>
      </c>
      <c r="E37" s="121">
        <v>0</v>
      </c>
      <c r="F37" s="121">
        <v>0</v>
      </c>
      <c r="G37" s="121">
        <v>0</v>
      </c>
      <c r="H37" s="121">
        <v>0</v>
      </c>
      <c r="I37" s="121">
        <v>0</v>
      </c>
      <c r="J37" s="121">
        <v>0</v>
      </c>
      <c r="K37" s="121">
        <v>0</v>
      </c>
      <c r="L37" s="121">
        <v>0</v>
      </c>
      <c r="M37" s="122">
        <v>0</v>
      </c>
      <c r="N37" s="122">
        <v>0</v>
      </c>
      <c r="O37" s="123">
        <f t="shared" ref="O37:O41" si="4">SUM(ROUND(C37,2),ROUND(D37,2),ROUND(E37,2),ROUND(F37,2),ROUND(G37,2),ROUND(H37,2),ROUND(I37,2),ROUND(J37,2),ROUND(K37,2),ROUND(L37,2),ROUND(M37,2),ROUND(N37,2))</f>
        <v>0</v>
      </c>
    </row>
    <row r="38" spans="2:15" ht="15" x14ac:dyDescent="0.2">
      <c r="B38" s="65" t="s">
        <v>88</v>
      </c>
      <c r="C38" s="121">
        <v>0</v>
      </c>
      <c r="D38" s="121">
        <v>0</v>
      </c>
      <c r="E38" s="121">
        <v>0</v>
      </c>
      <c r="F38" s="121">
        <v>0</v>
      </c>
      <c r="G38" s="121">
        <v>0</v>
      </c>
      <c r="H38" s="121">
        <v>0</v>
      </c>
      <c r="I38" s="121">
        <v>0</v>
      </c>
      <c r="J38" s="121">
        <v>0</v>
      </c>
      <c r="K38" s="121">
        <v>0</v>
      </c>
      <c r="L38" s="121">
        <v>0</v>
      </c>
      <c r="M38" s="122">
        <v>0</v>
      </c>
      <c r="N38" s="122">
        <v>0</v>
      </c>
      <c r="O38" s="123">
        <f t="shared" si="4"/>
        <v>0</v>
      </c>
    </row>
    <row r="39" spans="2:15" ht="15" x14ac:dyDescent="0.2">
      <c r="B39" s="65" t="s">
        <v>89</v>
      </c>
      <c r="C39" s="121">
        <v>0</v>
      </c>
      <c r="D39" s="121">
        <v>0</v>
      </c>
      <c r="E39" s="121">
        <v>0</v>
      </c>
      <c r="F39" s="121">
        <v>0</v>
      </c>
      <c r="G39" s="121">
        <v>0</v>
      </c>
      <c r="H39" s="121">
        <v>0</v>
      </c>
      <c r="I39" s="121">
        <v>0</v>
      </c>
      <c r="J39" s="121">
        <v>0</v>
      </c>
      <c r="K39" s="121">
        <v>0</v>
      </c>
      <c r="L39" s="121">
        <v>0</v>
      </c>
      <c r="M39" s="122">
        <v>0</v>
      </c>
      <c r="N39" s="122">
        <v>0</v>
      </c>
      <c r="O39" s="123">
        <f t="shared" si="4"/>
        <v>0</v>
      </c>
    </row>
    <row r="40" spans="2:15" ht="15" x14ac:dyDescent="0.2">
      <c r="B40" s="65" t="s">
        <v>90</v>
      </c>
      <c r="C40" s="121">
        <v>0</v>
      </c>
      <c r="D40" s="121">
        <v>0</v>
      </c>
      <c r="E40" s="121">
        <v>0</v>
      </c>
      <c r="F40" s="121">
        <v>0</v>
      </c>
      <c r="G40" s="121">
        <v>0</v>
      </c>
      <c r="H40" s="121">
        <v>0</v>
      </c>
      <c r="I40" s="121">
        <v>0</v>
      </c>
      <c r="J40" s="121">
        <v>0</v>
      </c>
      <c r="K40" s="121">
        <v>0</v>
      </c>
      <c r="L40" s="121">
        <v>0</v>
      </c>
      <c r="M40" s="122">
        <v>0</v>
      </c>
      <c r="N40" s="122">
        <v>0</v>
      </c>
      <c r="O40" s="123">
        <f t="shared" si="4"/>
        <v>0</v>
      </c>
    </row>
    <row r="41" spans="2:15" ht="15" x14ac:dyDescent="0.2">
      <c r="B41" s="65" t="s">
        <v>91</v>
      </c>
      <c r="C41" s="121">
        <v>0</v>
      </c>
      <c r="D41" s="121">
        <v>0</v>
      </c>
      <c r="E41" s="121">
        <v>0</v>
      </c>
      <c r="F41" s="121">
        <v>0</v>
      </c>
      <c r="G41" s="121">
        <v>0</v>
      </c>
      <c r="H41" s="121">
        <v>0</v>
      </c>
      <c r="I41" s="121">
        <v>0</v>
      </c>
      <c r="J41" s="121">
        <v>0</v>
      </c>
      <c r="K41" s="121">
        <v>0</v>
      </c>
      <c r="L41" s="121">
        <v>0</v>
      </c>
      <c r="M41" s="122">
        <v>0</v>
      </c>
      <c r="N41" s="122">
        <v>0</v>
      </c>
      <c r="O41" s="123">
        <f t="shared" si="4"/>
        <v>0</v>
      </c>
    </row>
    <row r="42" spans="2:15" ht="16.5" thickBot="1" x14ac:dyDescent="0.3">
      <c r="B42" s="36" t="s">
        <v>26</v>
      </c>
      <c r="C42" s="127">
        <f>ROUND(C20,2)+ROUND(C21,2)+ROUND(C22,2)+ROUND(C26,2)+ROUND(C28,2)+ROUND(C29,2)+ROUND(C30,2)+ROUND(C31,2)+ROUND(C32,2)+ROUND(C33,2)+ROUND(C34,2)+ROUND(C35,2)+ROUND(C37,2)+ROUND(C38,2)+ROUND(C39,2)+ROUND(C40,2)+ROUND(C41,2)</f>
        <v>0</v>
      </c>
      <c r="D42" s="127">
        <f t="shared" ref="D42:O42" si="5">ROUND(D20,2)+ROUND(D21,2)+ROUND(D22,2)+ROUND(D26,2)+ROUND(D28,2)+ROUND(D29,2)+ROUND(D30,2)+ROUND(D31,2)+ROUND(D32,2)+ROUND(D33,2)+ROUND(D34,2)+ROUND(D35,2)+ROUND(D37,2)+ROUND(D38,2)+ROUND(D39,2)+ROUND(D40,2)+ROUND(D41,2)</f>
        <v>0</v>
      </c>
      <c r="E42" s="127">
        <f t="shared" si="5"/>
        <v>0</v>
      </c>
      <c r="F42" s="127">
        <f t="shared" si="5"/>
        <v>0</v>
      </c>
      <c r="G42" s="127">
        <f t="shared" si="5"/>
        <v>0</v>
      </c>
      <c r="H42" s="127">
        <f t="shared" si="5"/>
        <v>0</v>
      </c>
      <c r="I42" s="127">
        <f t="shared" si="5"/>
        <v>0</v>
      </c>
      <c r="J42" s="127">
        <f t="shared" si="5"/>
        <v>0</v>
      </c>
      <c r="K42" s="127">
        <f t="shared" si="5"/>
        <v>0</v>
      </c>
      <c r="L42" s="127">
        <f t="shared" si="5"/>
        <v>0</v>
      </c>
      <c r="M42" s="127">
        <f t="shared" si="5"/>
        <v>0</v>
      </c>
      <c r="N42" s="127">
        <f t="shared" si="5"/>
        <v>0</v>
      </c>
      <c r="O42" s="127">
        <f t="shared" si="5"/>
        <v>0</v>
      </c>
    </row>
    <row r="43" spans="2:15" ht="13.5" thickTop="1" x14ac:dyDescent="0.2">
      <c r="B43" s="15" t="s">
        <v>27</v>
      </c>
    </row>
  </sheetData>
  <sheetProtection password="C1EF" sheet="1" objects="1" scenarios="1" formatColumns="0"/>
  <mergeCells count="7">
    <mergeCell ref="H3:I3"/>
    <mergeCell ref="C6:D6"/>
    <mergeCell ref="C11:D11"/>
    <mergeCell ref="C12:D12"/>
    <mergeCell ref="C13:D13"/>
    <mergeCell ref="F9:J13"/>
    <mergeCell ref="G6:H6"/>
  </mergeCells>
  <dataValidations count="2">
    <dataValidation type="decimal" allowBlank="1" showInputMessage="1" showErrorMessage="1" errorTitle="Invalid Entry" error="A numeric value is required" sqref="C20:N22 C24:N25 C28:N35 C37:N41">
      <formula1>-922337203685477</formula1>
      <formula2>922337203685477</formula2>
    </dataValidation>
    <dataValidation type="decimal" operator="greaterThanOrEqual" allowBlank="1" showInputMessage="1" showErrorMessage="1" errorTitle="Invalid Entry" error="A positive numeric value is required" sqref="O19">
      <formula1>0</formula1>
    </dataValidation>
  </dataValidations>
  <pageMargins left="0.28000000000000003" right="0.28999999999999998" top="0.52" bottom="0.75" header="0.3" footer="0.3"/>
  <pageSetup paperSize="5" scale="6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showGridLines="0" zoomScale="85" zoomScaleNormal="85" workbookViewId="0">
      <selection activeCell="P27" sqref="P27:P30"/>
    </sheetView>
  </sheetViews>
  <sheetFormatPr defaultRowHeight="12.75" x14ac:dyDescent="0.2"/>
  <cols>
    <col min="1" max="1" width="27.5703125" customWidth="1"/>
    <col min="2" max="3" width="19.5703125" customWidth="1"/>
    <col min="4" max="4" width="0.5703125" style="31" customWidth="1"/>
    <col min="5" max="6" width="21.28515625" customWidth="1"/>
    <col min="7" max="7" width="0.7109375" customWidth="1"/>
    <col min="8" max="16" width="20.5703125" customWidth="1"/>
    <col min="17" max="17" width="12.7109375" customWidth="1"/>
  </cols>
  <sheetData>
    <row r="1" spans="1:17" ht="53.25" customHeight="1" x14ac:dyDescent="0.35">
      <c r="A1" s="1"/>
      <c r="B1" s="1"/>
      <c r="D1" s="1"/>
      <c r="E1" s="1"/>
      <c r="F1" s="2" t="s">
        <v>0</v>
      </c>
      <c r="G1" s="43"/>
      <c r="H1" s="3"/>
      <c r="I1" s="1"/>
      <c r="J1" s="1"/>
      <c r="K1" s="9"/>
    </row>
    <row r="2" spans="1:17" ht="23.25" x14ac:dyDescent="0.35">
      <c r="A2" s="6"/>
      <c r="B2" s="6"/>
      <c r="C2" s="6"/>
      <c r="D2" s="1"/>
      <c r="E2" s="6"/>
      <c r="G2" s="44"/>
      <c r="H2" s="44"/>
      <c r="I2" s="44" t="s">
        <v>95</v>
      </c>
      <c r="J2" s="6"/>
      <c r="K2" s="9"/>
    </row>
    <row r="3" spans="1:17" ht="20.25" x14ac:dyDescent="0.3">
      <c r="A3" s="6"/>
      <c r="B3" s="6"/>
      <c r="C3" s="6"/>
      <c r="D3" s="1"/>
      <c r="G3" s="20"/>
      <c r="I3" s="45"/>
      <c r="J3" s="45"/>
      <c r="K3" s="45"/>
      <c r="L3" s="45"/>
    </row>
    <row r="4" spans="1:17" ht="15.75" x14ac:dyDescent="0.25">
      <c r="A4" s="6"/>
      <c r="B4" s="6"/>
      <c r="C4" s="6"/>
      <c r="D4" s="1"/>
      <c r="G4" s="20"/>
      <c r="I4" s="30" t="s">
        <v>59</v>
      </c>
      <c r="J4" s="30"/>
      <c r="K4" s="30"/>
      <c r="L4" s="30"/>
    </row>
    <row r="5" spans="1:17" ht="23.25" x14ac:dyDescent="0.35">
      <c r="A5" s="6"/>
      <c r="B5" s="6"/>
      <c r="C5" s="6"/>
      <c r="D5" s="1"/>
      <c r="F5" s="6"/>
      <c r="G5" s="46"/>
      <c r="H5" s="47"/>
      <c r="I5" s="6"/>
      <c r="J5" s="6"/>
      <c r="K5" s="9"/>
    </row>
    <row r="6" spans="1:17" ht="15.75" x14ac:dyDescent="0.25">
      <c r="A6" s="7" t="s">
        <v>1</v>
      </c>
      <c r="B6" s="188" t="str">
        <f>IF(ISBLANK('EOPS &amp; CARE Recon'!B6)," ",'EOPS &amp; CARE Recon'!B6)</f>
        <v xml:space="preserve"> </v>
      </c>
      <c r="C6" s="188"/>
      <c r="D6" s="7" t="s">
        <v>2</v>
      </c>
      <c r="E6" s="77" t="s">
        <v>104</v>
      </c>
      <c r="F6" s="7" t="s">
        <v>2</v>
      </c>
      <c r="G6" s="185" t="str">
        <f>IF(ISBLANK('EOPS &amp; CARE Recon'!D6)," ",'EOPS &amp; CARE Recon'!D6)</f>
        <v xml:space="preserve"> </v>
      </c>
      <c r="H6" s="185"/>
      <c r="I6" s="185"/>
      <c r="J6" s="31"/>
      <c r="K6" s="31"/>
      <c r="L6" s="31"/>
    </row>
    <row r="7" spans="1:17" ht="15.75" x14ac:dyDescent="0.25">
      <c r="A7" s="7"/>
      <c r="F7" s="31"/>
      <c r="G7" s="31"/>
      <c r="H7" s="31"/>
      <c r="I7" s="31"/>
      <c r="J7" s="31"/>
      <c r="K7" s="31"/>
      <c r="L7" s="31"/>
    </row>
    <row r="8" spans="1:17" ht="15.75" x14ac:dyDescent="0.25">
      <c r="F8" s="7" t="s">
        <v>100</v>
      </c>
      <c r="G8" s="31"/>
      <c r="H8" s="31"/>
      <c r="I8" s="31"/>
      <c r="J8" s="31"/>
      <c r="K8" s="31"/>
      <c r="L8" s="31"/>
    </row>
    <row r="9" spans="1:17" ht="12.75" customHeight="1" x14ac:dyDescent="0.2">
      <c r="F9" s="176" t="str">
        <f>IF(ISBLANK(CAPEX!F9)," ",CAPEX!F9)</f>
        <v xml:space="preserve"> </v>
      </c>
      <c r="G9" s="177"/>
      <c r="H9" s="177"/>
      <c r="I9" s="177"/>
      <c r="J9" s="177"/>
      <c r="K9" s="178"/>
      <c r="L9" s="31"/>
    </row>
    <row r="10" spans="1:17" ht="12.75" customHeight="1" x14ac:dyDescent="0.2">
      <c r="F10" s="179"/>
      <c r="G10" s="180"/>
      <c r="H10" s="180"/>
      <c r="I10" s="180"/>
      <c r="J10" s="180"/>
      <c r="K10" s="181"/>
      <c r="L10" s="31"/>
    </row>
    <row r="11" spans="1:17" ht="15.75" x14ac:dyDescent="0.25">
      <c r="A11" s="7" t="s">
        <v>3</v>
      </c>
      <c r="B11" s="188" t="str">
        <f>IF(ISBLANK('EOPS &amp; CARE Recon'!B9)," ",'EOPS &amp; CARE Recon'!B9)</f>
        <v xml:space="preserve"> </v>
      </c>
      <c r="C11" s="188"/>
      <c r="D11" s="69"/>
      <c r="F11" s="179"/>
      <c r="G11" s="180"/>
      <c r="H11" s="180"/>
      <c r="I11" s="180"/>
      <c r="J11" s="180"/>
      <c r="K11" s="181"/>
      <c r="L11" s="31"/>
    </row>
    <row r="12" spans="1:17" ht="15.75" x14ac:dyDescent="0.25">
      <c r="A12" s="7" t="s">
        <v>4</v>
      </c>
      <c r="B12" s="189" t="str">
        <f>IF(ISBLANK('EOPS &amp; CARE Recon'!B10)," ",'EOPS &amp; CARE Recon'!B10)</f>
        <v xml:space="preserve"> </v>
      </c>
      <c r="C12" s="189"/>
      <c r="D12" s="147"/>
      <c r="F12" s="179"/>
      <c r="G12" s="180"/>
      <c r="H12" s="180"/>
      <c r="I12" s="180"/>
      <c r="J12" s="180"/>
      <c r="K12" s="181"/>
      <c r="L12" s="31"/>
    </row>
    <row r="13" spans="1:17" ht="15.75" x14ac:dyDescent="0.25">
      <c r="A13" s="7" t="s">
        <v>61</v>
      </c>
      <c r="B13" s="187" t="str">
        <f>IF(ISBLANK('EOPS &amp; CARE Recon'!B11)," ",'EOPS &amp; CARE Recon'!B11)</f>
        <v xml:space="preserve"> </v>
      </c>
      <c r="C13" s="187"/>
      <c r="D13" s="92"/>
      <c r="E13" s="78"/>
      <c r="F13" s="182"/>
      <c r="G13" s="183"/>
      <c r="H13" s="183"/>
      <c r="I13" s="183"/>
      <c r="J13" s="183"/>
      <c r="K13" s="184"/>
      <c r="L13" s="31"/>
      <c r="M13" s="19"/>
      <c r="P13" s="48"/>
      <c r="Q13" s="48"/>
    </row>
    <row r="14" spans="1:17" ht="14.25" x14ac:dyDescent="0.2">
      <c r="A14" s="49"/>
      <c r="F14" s="31"/>
      <c r="G14" s="92"/>
      <c r="H14" s="31"/>
      <c r="I14" s="96"/>
      <c r="J14" s="31"/>
      <c r="K14" s="31"/>
      <c r="L14" s="31"/>
      <c r="M14" s="15"/>
      <c r="P14" s="50"/>
      <c r="Q14" s="50"/>
    </row>
    <row r="15" spans="1:17" ht="14.25" x14ac:dyDescent="0.2">
      <c r="A15" s="49"/>
      <c r="F15" s="31"/>
      <c r="G15" s="92"/>
      <c r="H15" s="31"/>
      <c r="I15" s="96"/>
      <c r="J15" s="31"/>
      <c r="K15" s="31"/>
      <c r="L15" s="31"/>
      <c r="M15" s="15"/>
      <c r="P15" s="50"/>
      <c r="Q15" s="50"/>
    </row>
    <row r="16" spans="1:17" ht="16.5" customHeight="1" x14ac:dyDescent="0.25">
      <c r="B16" s="186" t="s">
        <v>62</v>
      </c>
      <c r="C16" s="186"/>
      <c r="D16" s="148"/>
      <c r="E16" s="186" t="s">
        <v>63</v>
      </c>
      <c r="F16" s="186"/>
      <c r="G16" s="59"/>
      <c r="H16" s="61" t="s">
        <v>64</v>
      </c>
      <c r="I16" s="61" t="s">
        <v>65</v>
      </c>
      <c r="J16" s="61" t="s">
        <v>66</v>
      </c>
      <c r="K16" s="61" t="s">
        <v>67</v>
      </c>
      <c r="L16" s="61" t="s">
        <v>52</v>
      </c>
      <c r="M16" s="61" t="s">
        <v>68</v>
      </c>
      <c r="N16" s="59" t="s">
        <v>69</v>
      </c>
      <c r="O16" s="59" t="s">
        <v>70</v>
      </c>
      <c r="P16" s="59" t="s">
        <v>71</v>
      </c>
    </row>
    <row r="17" spans="1:16" ht="17.25" x14ac:dyDescent="0.25">
      <c r="B17" s="51" t="s">
        <v>72</v>
      </c>
      <c r="C17" s="52" t="s">
        <v>73</v>
      </c>
      <c r="D17" s="148"/>
      <c r="E17" s="51" t="s">
        <v>72</v>
      </c>
      <c r="F17" s="53" t="s">
        <v>73</v>
      </c>
      <c r="G17" s="59"/>
      <c r="H17" s="62" t="s">
        <v>74</v>
      </c>
      <c r="I17" s="62" t="s">
        <v>74</v>
      </c>
      <c r="J17" s="62" t="s">
        <v>75</v>
      </c>
      <c r="K17" s="62" t="s">
        <v>76</v>
      </c>
      <c r="L17" s="62" t="s">
        <v>76</v>
      </c>
      <c r="M17" s="62" t="s">
        <v>77</v>
      </c>
      <c r="N17" s="52" t="s">
        <v>77</v>
      </c>
      <c r="O17" s="52" t="s">
        <v>78</v>
      </c>
      <c r="P17" s="52" t="s">
        <v>76</v>
      </c>
    </row>
    <row r="18" spans="1:16" ht="15.75" x14ac:dyDescent="0.25">
      <c r="A18" s="21" t="s">
        <v>60</v>
      </c>
      <c r="B18" s="54"/>
      <c r="C18" s="55"/>
      <c r="D18" s="92"/>
      <c r="E18" s="56"/>
      <c r="F18" s="20"/>
      <c r="G18" s="20"/>
      <c r="H18" s="6"/>
      <c r="I18" s="6"/>
      <c r="J18" s="6"/>
      <c r="K18" s="6"/>
      <c r="L18" s="6"/>
      <c r="M18" s="6"/>
    </row>
    <row r="19" spans="1:16" ht="15" x14ac:dyDescent="0.2">
      <c r="A19" s="42" t="s">
        <v>79</v>
      </c>
      <c r="B19" s="137">
        <v>0</v>
      </c>
      <c r="C19" s="84" t="s">
        <v>80</v>
      </c>
      <c r="D19" s="149"/>
      <c r="E19" s="83" t="s">
        <v>80</v>
      </c>
      <c r="F19" s="85" t="s">
        <v>80</v>
      </c>
      <c r="G19" s="150"/>
      <c r="H19" s="139">
        <v>0</v>
      </c>
      <c r="I19" s="85" t="s">
        <v>80</v>
      </c>
      <c r="J19" s="139">
        <v>0</v>
      </c>
      <c r="K19" s="139">
        <v>0</v>
      </c>
      <c r="L19" s="139">
        <v>0</v>
      </c>
      <c r="M19" s="85" t="s">
        <v>80</v>
      </c>
      <c r="N19" s="139">
        <v>0</v>
      </c>
      <c r="O19" s="139">
        <v>0</v>
      </c>
      <c r="P19" s="139">
        <v>0</v>
      </c>
    </row>
    <row r="20" spans="1:16" ht="15" x14ac:dyDescent="0.2">
      <c r="A20" s="42" t="s">
        <v>81</v>
      </c>
      <c r="B20" s="137">
        <v>0</v>
      </c>
      <c r="C20" s="138">
        <v>0</v>
      </c>
      <c r="D20" s="149"/>
      <c r="E20" s="83" t="s">
        <v>80</v>
      </c>
      <c r="F20" s="85" t="s">
        <v>80</v>
      </c>
      <c r="G20" s="150"/>
      <c r="H20" s="84" t="s">
        <v>80</v>
      </c>
      <c r="I20" s="139">
        <v>0</v>
      </c>
      <c r="J20" s="139">
        <v>0</v>
      </c>
      <c r="K20" s="139">
        <v>0</v>
      </c>
      <c r="L20" s="85" t="s">
        <v>80</v>
      </c>
      <c r="M20" s="85" t="s">
        <v>80</v>
      </c>
      <c r="N20" s="139">
        <v>0</v>
      </c>
      <c r="O20" s="139">
        <v>0</v>
      </c>
      <c r="P20" s="139">
        <v>0</v>
      </c>
    </row>
    <row r="21" spans="1:16" ht="15" x14ac:dyDescent="0.2">
      <c r="A21" s="42" t="s">
        <v>82</v>
      </c>
      <c r="B21" s="83" t="s">
        <v>80</v>
      </c>
      <c r="C21" s="84" t="s">
        <v>80</v>
      </c>
      <c r="D21" s="149"/>
      <c r="E21" s="83" t="s">
        <v>80</v>
      </c>
      <c r="F21" s="85" t="s">
        <v>80</v>
      </c>
      <c r="G21" s="150"/>
      <c r="H21" s="139">
        <v>0</v>
      </c>
      <c r="I21" s="85" t="s">
        <v>80</v>
      </c>
      <c r="J21" s="139">
        <v>0</v>
      </c>
      <c r="K21" s="139">
        <v>0</v>
      </c>
      <c r="L21" s="139">
        <v>0</v>
      </c>
      <c r="M21" s="85" t="s">
        <v>80</v>
      </c>
      <c r="N21" s="139">
        <v>0</v>
      </c>
      <c r="O21" s="85" t="s">
        <v>80</v>
      </c>
      <c r="P21" s="139">
        <v>0</v>
      </c>
    </row>
    <row r="22" spans="1:16" ht="15" x14ac:dyDescent="0.2">
      <c r="A22" s="42" t="s">
        <v>83</v>
      </c>
      <c r="B22" s="83" t="s">
        <v>80</v>
      </c>
      <c r="C22" s="84" t="s">
        <v>80</v>
      </c>
      <c r="D22" s="149"/>
      <c r="E22" s="83" t="s">
        <v>80</v>
      </c>
      <c r="F22" s="85" t="s">
        <v>80</v>
      </c>
      <c r="G22" s="150"/>
      <c r="H22" s="84" t="s">
        <v>80</v>
      </c>
      <c r="I22" s="139">
        <v>0</v>
      </c>
      <c r="J22" s="139">
        <v>0</v>
      </c>
      <c r="K22" s="139">
        <v>0</v>
      </c>
      <c r="L22" s="139">
        <v>0</v>
      </c>
      <c r="M22" s="85" t="s">
        <v>80</v>
      </c>
      <c r="N22" s="139">
        <v>0</v>
      </c>
      <c r="O22" s="139">
        <v>0</v>
      </c>
      <c r="P22" s="139">
        <v>0</v>
      </c>
    </row>
    <row r="23" spans="1:16" ht="15" x14ac:dyDescent="0.2">
      <c r="A23" s="42" t="s">
        <v>84</v>
      </c>
      <c r="B23" s="137">
        <v>0</v>
      </c>
      <c r="C23" s="138">
        <v>0</v>
      </c>
      <c r="D23" s="149"/>
      <c r="E23" s="83" t="s">
        <v>80</v>
      </c>
      <c r="F23" s="85" t="s">
        <v>80</v>
      </c>
      <c r="G23" s="150"/>
      <c r="H23" s="139">
        <v>0</v>
      </c>
      <c r="I23" s="85" t="s">
        <v>80</v>
      </c>
      <c r="J23" s="139">
        <v>0</v>
      </c>
      <c r="K23" s="139">
        <v>0</v>
      </c>
      <c r="L23" s="139">
        <v>0</v>
      </c>
      <c r="M23" s="85" t="s">
        <v>80</v>
      </c>
      <c r="N23" s="139">
        <v>0</v>
      </c>
      <c r="O23" s="139">
        <v>0</v>
      </c>
      <c r="P23" s="85" t="s">
        <v>80</v>
      </c>
    </row>
    <row r="24" spans="1:16" ht="15" x14ac:dyDescent="0.2">
      <c r="A24" s="86"/>
      <c r="B24" s="31"/>
      <c r="C24" s="87"/>
      <c r="D24" s="87"/>
      <c r="E24" s="88"/>
      <c r="F24" s="88"/>
      <c r="G24" s="88"/>
      <c r="H24" s="88"/>
      <c r="I24" s="89"/>
      <c r="J24" s="140"/>
      <c r="K24" s="140"/>
      <c r="L24" s="89"/>
      <c r="M24" s="89"/>
      <c r="N24" s="140"/>
      <c r="O24" s="89"/>
      <c r="P24" s="89"/>
    </row>
    <row r="25" spans="1:16" ht="15" x14ac:dyDescent="0.2">
      <c r="A25" s="86"/>
      <c r="B25" s="87"/>
      <c r="C25" s="87"/>
      <c r="D25" s="87"/>
      <c r="E25" s="88"/>
      <c r="F25" s="88"/>
      <c r="G25" s="88"/>
      <c r="H25" s="89"/>
      <c r="I25" s="89"/>
      <c r="J25" s="90"/>
      <c r="K25" s="89"/>
      <c r="L25" s="89"/>
      <c r="M25" s="89"/>
      <c r="N25" s="141"/>
      <c r="O25" s="90"/>
      <c r="P25" s="89"/>
    </row>
    <row r="26" spans="1:16" ht="15.75" x14ac:dyDescent="0.25">
      <c r="A26" s="91" t="s">
        <v>85</v>
      </c>
      <c r="B26" s="31"/>
      <c r="C26" s="31"/>
      <c r="D26" s="92"/>
      <c r="E26" s="1"/>
      <c r="F26" s="1"/>
      <c r="G26" s="93"/>
      <c r="H26" s="1"/>
      <c r="I26" s="1"/>
      <c r="J26" s="94"/>
      <c r="K26" s="1"/>
      <c r="L26" s="1"/>
      <c r="M26" s="1"/>
      <c r="N26" s="141"/>
      <c r="O26" s="94"/>
      <c r="P26" s="1"/>
    </row>
    <row r="27" spans="1:16" ht="15" x14ac:dyDescent="0.2">
      <c r="A27" s="42" t="s">
        <v>79</v>
      </c>
      <c r="B27" s="137">
        <v>0</v>
      </c>
      <c r="C27" s="139">
        <v>0</v>
      </c>
      <c r="D27" s="149"/>
      <c r="E27" s="137">
        <v>0</v>
      </c>
      <c r="F27" s="139">
        <v>0</v>
      </c>
      <c r="G27" s="150"/>
      <c r="H27" s="139">
        <v>0</v>
      </c>
      <c r="I27" s="139">
        <v>0</v>
      </c>
      <c r="J27" s="139">
        <v>0</v>
      </c>
      <c r="K27" s="139">
        <v>0</v>
      </c>
      <c r="L27" s="139">
        <v>0</v>
      </c>
      <c r="M27" s="85" t="s">
        <v>80</v>
      </c>
      <c r="N27" s="139">
        <v>0</v>
      </c>
      <c r="O27" s="139">
        <v>0</v>
      </c>
      <c r="P27" s="139">
        <v>0</v>
      </c>
    </row>
    <row r="28" spans="1:16" ht="15" x14ac:dyDescent="0.2">
      <c r="A28" s="42" t="s">
        <v>81</v>
      </c>
      <c r="B28" s="137">
        <v>0</v>
      </c>
      <c r="C28" s="139">
        <v>0</v>
      </c>
      <c r="D28" s="149"/>
      <c r="E28" s="137">
        <v>0</v>
      </c>
      <c r="F28" s="139">
        <v>0</v>
      </c>
      <c r="G28" s="150"/>
      <c r="H28" s="139">
        <v>0</v>
      </c>
      <c r="I28" s="139">
        <v>0</v>
      </c>
      <c r="J28" s="139">
        <v>0</v>
      </c>
      <c r="K28" s="139">
        <v>0</v>
      </c>
      <c r="L28" s="85" t="s">
        <v>80</v>
      </c>
      <c r="M28" s="85" t="s">
        <v>80</v>
      </c>
      <c r="N28" s="139">
        <v>0</v>
      </c>
      <c r="O28" s="139">
        <v>0</v>
      </c>
      <c r="P28" s="139">
        <v>0</v>
      </c>
    </row>
    <row r="29" spans="1:16" ht="15" x14ac:dyDescent="0.2">
      <c r="A29" s="42" t="s">
        <v>82</v>
      </c>
      <c r="B29" s="137">
        <v>0</v>
      </c>
      <c r="C29" s="139">
        <v>0</v>
      </c>
      <c r="D29" s="149"/>
      <c r="E29" s="137">
        <v>0</v>
      </c>
      <c r="F29" s="139">
        <v>0</v>
      </c>
      <c r="G29" s="150"/>
      <c r="H29" s="139">
        <v>0</v>
      </c>
      <c r="I29" s="139">
        <v>0</v>
      </c>
      <c r="J29" s="139">
        <v>0</v>
      </c>
      <c r="K29" s="139">
        <v>0</v>
      </c>
      <c r="L29" s="139">
        <v>0</v>
      </c>
      <c r="M29" s="85" t="s">
        <v>80</v>
      </c>
      <c r="N29" s="139">
        <v>0</v>
      </c>
      <c r="O29" s="85" t="s">
        <v>80</v>
      </c>
      <c r="P29" s="139">
        <v>0</v>
      </c>
    </row>
    <row r="30" spans="1:16" ht="15" x14ac:dyDescent="0.2">
      <c r="A30" s="42" t="s">
        <v>83</v>
      </c>
      <c r="B30" s="137">
        <v>0</v>
      </c>
      <c r="C30" s="139">
        <v>0</v>
      </c>
      <c r="D30" s="149"/>
      <c r="E30" s="137">
        <v>0</v>
      </c>
      <c r="F30" s="139">
        <v>0</v>
      </c>
      <c r="G30" s="150"/>
      <c r="H30" s="85" t="s">
        <v>80</v>
      </c>
      <c r="I30" s="139">
        <v>0</v>
      </c>
      <c r="J30" s="139">
        <v>0</v>
      </c>
      <c r="K30" s="139">
        <v>0</v>
      </c>
      <c r="L30" s="85" t="s">
        <v>80</v>
      </c>
      <c r="M30" s="85" t="s">
        <v>80</v>
      </c>
      <c r="N30" s="139">
        <v>0</v>
      </c>
      <c r="O30" s="139">
        <v>0</v>
      </c>
      <c r="P30" s="139">
        <v>0</v>
      </c>
    </row>
    <row r="31" spans="1:16" ht="15" x14ac:dyDescent="0.2">
      <c r="A31" s="42" t="s">
        <v>84</v>
      </c>
      <c r="B31" s="137">
        <v>0</v>
      </c>
      <c r="C31" s="139">
        <v>0</v>
      </c>
      <c r="D31" s="149"/>
      <c r="E31" s="137">
        <v>0</v>
      </c>
      <c r="F31" s="139">
        <v>0</v>
      </c>
      <c r="G31" s="150"/>
      <c r="H31" s="139">
        <v>0</v>
      </c>
      <c r="I31" s="139">
        <v>0</v>
      </c>
      <c r="J31" s="139">
        <v>0</v>
      </c>
      <c r="K31" s="139">
        <v>0</v>
      </c>
      <c r="L31" s="85" t="s">
        <v>80</v>
      </c>
      <c r="M31" s="85" t="s">
        <v>80</v>
      </c>
      <c r="N31" s="139">
        <v>0</v>
      </c>
      <c r="O31" s="139">
        <v>0</v>
      </c>
      <c r="P31" s="85" t="s">
        <v>80</v>
      </c>
    </row>
    <row r="32" spans="1:16" ht="14.25" x14ac:dyDescent="0.2">
      <c r="A32" s="40"/>
      <c r="B32" s="57"/>
      <c r="C32" s="57"/>
      <c r="D32" s="87"/>
      <c r="E32" s="57"/>
      <c r="F32" s="57"/>
      <c r="G32" s="87"/>
      <c r="H32" s="63"/>
      <c r="I32" s="63"/>
      <c r="J32" s="63"/>
      <c r="K32" s="63"/>
      <c r="L32" s="63"/>
      <c r="M32" s="63"/>
      <c r="N32" s="58"/>
      <c r="O32" s="58"/>
      <c r="P32" s="57"/>
    </row>
    <row r="33" spans="1:7" x14ac:dyDescent="0.2">
      <c r="G33" s="20"/>
    </row>
    <row r="34" spans="1:7" ht="15" x14ac:dyDescent="0.25">
      <c r="A34" s="19" t="s">
        <v>106</v>
      </c>
      <c r="B34" s="15"/>
      <c r="C34" s="15"/>
      <c r="G34" s="20"/>
    </row>
    <row r="35" spans="1:7" ht="15" x14ac:dyDescent="0.25">
      <c r="A35" s="19" t="s">
        <v>105</v>
      </c>
      <c r="B35" s="15"/>
      <c r="C35" s="15"/>
      <c r="G35" s="20"/>
    </row>
    <row r="36" spans="1:7" x14ac:dyDescent="0.2">
      <c r="G36" s="20"/>
    </row>
  </sheetData>
  <sheetProtection password="C1EF" sheet="1" objects="1" scenarios="1"/>
  <mergeCells count="8">
    <mergeCell ref="E16:F16"/>
    <mergeCell ref="G6:I6"/>
    <mergeCell ref="F9:K13"/>
    <mergeCell ref="B13:C13"/>
    <mergeCell ref="B6:C6"/>
    <mergeCell ref="B16:C16"/>
    <mergeCell ref="B11:C11"/>
    <mergeCell ref="B12:C12"/>
  </mergeCells>
  <dataValidations count="4">
    <dataValidation type="list" allowBlank="1" showInputMessage="1" showErrorMessage="1" sqref="P15:Q15">
      <formula1>$S$1:$S$2</formula1>
    </dataValidation>
    <dataValidation type="decimal" operator="greaterThanOrEqual" allowBlank="1" showInputMessage="1" showErrorMessage="1" sqref="B24:B26 B21:B22 C24:C26 C19 C21:C22 D19:D31 E19:E26 F19:F26 G19:G31 H30 H20 H22 H24:H26 I23:I26 I19 I21 J24:K26 L30:L31 L20 L24:L26 L28 M19:M31 N24:N26 O29 O21 O24:O26 P23:P26 P31">
      <formula1>0</formula1>
    </dataValidation>
    <dataValidation type="decimal" operator="greaterThanOrEqual" allowBlank="1" showInputMessage="1" showErrorMessage="1" errorTitle="Invalid Entry" error="A positive numeric value is required" sqref="P27:P30">
      <formula1>0</formula1>
    </dataValidation>
    <dataValidation type="decimal" operator="greaterThanOrEqual" allowBlank="1" showInputMessage="1" showErrorMessage="1" errorTitle="Invalid Entry" error="A positive numeric value is required" sqref="B19:B20 B23 B27:B31 C20 C23 C27:C31 E27:E31 F27:F31 H19 H21 H23 H27:H29 H31 I20 I22 I27:I31 J19:K23 J27:K31 L19 L21:L23 L27 L29 N19:N23 N27:N31 O19:O20 O22:O23 O27:O28 O30:O31 P19:P22">
      <formula1>0</formula1>
    </dataValidation>
  </dataValidations>
  <pageMargins left="0.28000000000000003" right="0.28999999999999998" top="0.52" bottom="0.75" header="0.3" footer="0.3"/>
  <pageSetup paperSize="5" scale="7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4" sqref="B4"/>
    </sheetView>
  </sheetViews>
  <sheetFormatPr defaultRowHeight="12.75" x14ac:dyDescent="0.2"/>
  <sheetData>
    <row r="1" spans="1:2" x14ac:dyDescent="0.2">
      <c r="A1" t="s">
        <v>114</v>
      </c>
    </row>
    <row r="2" spans="1:2" x14ac:dyDescent="0.2">
      <c r="A2" t="s">
        <v>115</v>
      </c>
      <c r="B2" s="79" t="s">
        <v>117</v>
      </c>
    </row>
    <row r="3" spans="1:2" x14ac:dyDescent="0.2">
      <c r="A3" t="s">
        <v>116</v>
      </c>
      <c r="B3" s="80">
        <v>3.1</v>
      </c>
    </row>
  </sheetData>
  <sheetProtection password="C1EF"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22325150E20C64CBDDD4993EE182ADE" ma:contentTypeVersion="6" ma:contentTypeDescription="Create a new document." ma:contentTypeScope="" ma:versionID="5f516a1b77ea0cd08054257b39e06595">
  <xsd:schema xmlns:xsd="http://www.w3.org/2001/XMLSchema" xmlns:xs="http://www.w3.org/2001/XMLSchema" xmlns:p="http://schemas.microsoft.com/office/2006/metadata/properties" xmlns:ns1="http://schemas.microsoft.com/sharepoint/v3" targetNamespace="http://schemas.microsoft.com/office/2006/metadata/properties" ma:root="true" ma:fieldsID="37909f842baaef5904b8d05faf41bc2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8dedacd1-8ed8-4364-83a4-3ca25ad2d993"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0CD23526-FC7B-49A9-A2E1-8255802AD5E7}">
  <ds:schemaRef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2C78276A-8B21-46F4-B6BF-6950C6E1F6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EF2ACA4-FDDA-4544-8C53-CDC0165FAB45}">
  <ds:schemaRefs>
    <ds:schemaRef ds:uri="Microsoft.SharePoint.Taxonomy.ContentTypeSync"/>
  </ds:schemaRefs>
</ds:datastoreItem>
</file>

<file path=customXml/itemProps4.xml><?xml version="1.0" encoding="utf-8"?>
<ds:datastoreItem xmlns:ds="http://schemas.openxmlformats.org/officeDocument/2006/customXml" ds:itemID="{2F46C78E-50D3-4EFA-8D68-D2C862481AF4}">
  <ds:schemaRefs>
    <ds:schemaRef ds:uri="http://schemas.microsoft.com/sharepoint/v3/contenttype/forms"/>
  </ds:schemaRefs>
</ds:datastoreItem>
</file>

<file path=customXml/itemProps5.xml><?xml version="1.0" encoding="utf-8"?>
<ds:datastoreItem xmlns:ds="http://schemas.openxmlformats.org/officeDocument/2006/customXml" ds:itemID="{0F1AA8C4-6F8B-4F1A-9080-4D9AB957B1D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EOPS &amp; CARE Recon</vt:lpstr>
      <vt:lpstr>CAPEX</vt:lpstr>
      <vt:lpstr>OPEX</vt:lpstr>
      <vt:lpstr>Volumetric</vt:lpstr>
      <vt:lpstr>ADMIN</vt:lpstr>
      <vt:lpstr>'EOPS &amp; CARE Recon'!Print_Area</vt:lpstr>
      <vt:lpstr>Volumetric!Print_Area</vt:lpstr>
    </vt:vector>
  </TitlesOfParts>
  <Company>Government of Alberta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Tarnawsky</dc:creator>
  <cp:lastModifiedBy>lynn.mcintosh</cp:lastModifiedBy>
  <cp:lastPrinted>2014-10-01T16:49:29Z</cp:lastPrinted>
  <dcterms:created xsi:type="dcterms:W3CDTF">2009-09-18T19:15:29Z</dcterms:created>
  <dcterms:modified xsi:type="dcterms:W3CDTF">2019-07-10T20:02:37Z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Mahendra Samaroo</vt:lpwstr>
  </property>
  <property fmtid="{D5CDD505-2E9C-101B-9397-08002B2CF9AE}" pid="3" name="Order">
    <vt:lpwstr>200.000000000000</vt:lpwstr>
  </property>
  <property fmtid="{D5CDD505-2E9C-101B-9397-08002B2CF9AE}" pid="4" name="TemplateUrl">
    <vt:lpwstr/>
  </property>
  <property fmtid="{D5CDD505-2E9C-101B-9397-08002B2CF9AE}" pid="5" name="display_urn:schemas-microsoft-com:office:office#Author">
    <vt:lpwstr>Mahendra Samaroo</vt:lpwstr>
  </property>
  <property fmtid="{D5CDD505-2E9C-101B-9397-08002B2CF9AE}" pid="6" name="xd_ProgID">
    <vt:lpwstr/>
  </property>
  <property fmtid="{D5CDD505-2E9C-101B-9397-08002B2CF9AE}" pid="7" name="ContentTypeId">
    <vt:lpwstr>0x010100922325150E20C64CBDDD4993EE182ADE</vt:lpwstr>
  </property>
  <property fmtid="{D5CDD505-2E9C-101B-9397-08002B2CF9AE}" pid="8" name="xd_Signature">
    <vt:lpwstr/>
  </property>
</Properties>
</file>