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carol.nelson\AppData\Local\Microsoft\Windows\INetCache\Content.Outlook\JR24U1TR\"/>
    </mc:Choice>
  </mc:AlternateContent>
  <xr:revisionPtr revIDLastSave="0" documentId="13_ncr:1_{5BAF869B-E493-4219-859B-62FCF3D6525D}" xr6:coauthVersionLast="47" xr6:coauthVersionMax="47" xr10:uidLastSave="{00000000-0000-0000-0000-000000000000}"/>
  <workbookProtection lockStructure="1"/>
  <bookViews>
    <workbookView xWindow="9420" yWindow="-15480" windowWidth="19440" windowHeight="15000" activeTab="1" xr2:uid="{00000000-000D-0000-FFFF-FFFF00000000}"/>
  </bookViews>
  <sheets>
    <sheet name="Landfill" sheetId="1" r:id="rId1"/>
    <sheet name="LF_NPV" sheetId="2" r:id="rId2"/>
    <sheet name="Compost" sheetId="8" r:id="rId3"/>
    <sheet name="Hazardous Waste" sheetId="3" r:id="rId4"/>
    <sheet name="Used Oil" sheetId="4" r:id="rId5"/>
    <sheet name="Storage Site" sheetId="5" r:id="rId6"/>
  </sheets>
  <definedNames>
    <definedName name="_xlnm.Print_Area" localSheetId="0">Landfill!$A$1:$G$43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6" i="5"/>
  <c r="G8" i="5"/>
  <c r="G9" i="5"/>
  <c r="G10" i="5"/>
  <c r="G7" i="5"/>
  <c r="G20" i="4"/>
  <c r="G21" i="4" s="1"/>
  <c r="G8" i="4"/>
  <c r="G9" i="4"/>
  <c r="G10" i="4"/>
  <c r="G11" i="4"/>
  <c r="G12" i="4"/>
  <c r="G13" i="4"/>
  <c r="G14" i="4"/>
  <c r="G7" i="4"/>
  <c r="G26" i="3"/>
  <c r="G25" i="3"/>
  <c r="G24" i="3"/>
  <c r="G8" i="3"/>
  <c r="G9" i="3"/>
  <c r="G10" i="3"/>
  <c r="G11" i="3"/>
  <c r="G12" i="3"/>
  <c r="G13" i="3"/>
  <c r="G14" i="3"/>
  <c r="G15" i="3"/>
  <c r="G16" i="3"/>
  <c r="G17" i="3"/>
  <c r="G18" i="3"/>
  <c r="G19" i="3"/>
  <c r="G7" i="3"/>
  <c r="G19" i="8"/>
  <c r="G20" i="8" s="1"/>
  <c r="G21" i="8" s="1"/>
  <c r="G8" i="8"/>
  <c r="G9" i="8"/>
  <c r="G10" i="8"/>
  <c r="G11" i="8"/>
  <c r="G12" i="8"/>
  <c r="G13" i="8"/>
  <c r="G7" i="8"/>
  <c r="G15" i="4" l="1"/>
  <c r="G16" i="4" s="1"/>
  <c r="G17" i="4" s="1"/>
  <c r="G23" i="4" s="1"/>
  <c r="G18" i="5"/>
  <c r="G19" i="5" s="1"/>
  <c r="G20" i="5" s="1"/>
  <c r="G11" i="5"/>
  <c r="G12" i="5" s="1"/>
  <c r="G13" i="5" s="1"/>
  <c r="G22" i="5" s="1"/>
  <c r="G15" i="8"/>
  <c r="G23" i="8" s="1"/>
  <c r="G27" i="3"/>
  <c r="G20" i="3"/>
  <c r="G21" i="3" s="1"/>
  <c r="G22" i="3" s="1"/>
  <c r="G28" i="3" l="1"/>
  <c r="G18" i="1" l="1"/>
  <c r="G19" i="1"/>
  <c r="G20" i="1"/>
  <c r="G17" i="1"/>
  <c r="G7" i="1"/>
  <c r="G8" i="1"/>
  <c r="G9" i="1"/>
  <c r="G10" i="1"/>
  <c r="G11" i="1"/>
  <c r="G12" i="1"/>
  <c r="G6" i="1"/>
  <c r="G21" i="1" l="1"/>
  <c r="G22" i="1" s="1"/>
  <c r="G23" i="1" s="1"/>
  <c r="G13" i="1"/>
  <c r="G14" i="1" s="1"/>
  <c r="G15" i="1" s="1"/>
  <c r="C10" i="2" l="1"/>
  <c r="C22" i="2"/>
  <c r="C24" i="2"/>
  <c r="C13" i="2"/>
  <c r="C26" i="2"/>
  <c r="C15" i="2"/>
  <c r="C16" i="2"/>
  <c r="C28" i="2"/>
  <c r="C5" i="2"/>
  <c r="C6" i="2"/>
  <c r="C7" i="2"/>
  <c r="C8" i="2"/>
  <c r="C21" i="2"/>
  <c r="C11" i="2"/>
  <c r="C23" i="2"/>
  <c r="C12" i="2"/>
  <c r="C25" i="2"/>
  <c r="C14" i="2"/>
  <c r="C27" i="2"/>
  <c r="C17" i="2"/>
  <c r="C4" i="2"/>
  <c r="C18" i="2"/>
  <c r="C19" i="2"/>
  <c r="C20" i="2"/>
  <c r="C9" i="2"/>
  <c r="G24" i="1"/>
  <c r="D4" i="2" l="1"/>
  <c r="E4" i="2" l="1"/>
  <c r="D5" i="2"/>
  <c r="D6" i="2" l="1"/>
  <c r="E5" i="2"/>
  <c r="D7" i="2" l="1"/>
  <c r="E6" i="2"/>
  <c r="D8" i="2" l="1"/>
  <c r="E7" i="2"/>
  <c r="D9" i="2" l="1"/>
  <c r="E8" i="2"/>
  <c r="D10" i="2" l="1"/>
  <c r="E9" i="2"/>
  <c r="D11" i="2" l="1"/>
  <c r="E10" i="2"/>
  <c r="D12" i="2" l="1"/>
  <c r="E11" i="2"/>
  <c r="D13" i="2" l="1"/>
  <c r="E12" i="2"/>
  <c r="D14" i="2" l="1"/>
  <c r="E13" i="2"/>
  <c r="D15" i="2" l="1"/>
  <c r="E14" i="2"/>
  <c r="D16" i="2" l="1"/>
  <c r="E15" i="2"/>
  <c r="D17" i="2" l="1"/>
  <c r="E16" i="2"/>
  <c r="D18" i="2" l="1"/>
  <c r="E17" i="2"/>
  <c r="D19" i="2" l="1"/>
  <c r="E18" i="2"/>
  <c r="D20" i="2" l="1"/>
  <c r="E19" i="2"/>
  <c r="D21" i="2" l="1"/>
  <c r="E20" i="2"/>
  <c r="D22" i="2" l="1"/>
  <c r="E21" i="2"/>
  <c r="D23" i="2" l="1"/>
  <c r="E22" i="2"/>
  <c r="D24" i="2" l="1"/>
  <c r="E23" i="2"/>
  <c r="D25" i="2" l="1"/>
  <c r="E24" i="2"/>
  <c r="D26" i="2" l="1"/>
  <c r="E25" i="2"/>
  <c r="D27" i="2" l="1"/>
  <c r="D28" i="2" s="1"/>
  <c r="E26" i="2"/>
  <c r="E28" i="2" l="1"/>
  <c r="E27" i="2"/>
  <c r="E29" i="2" l="1"/>
  <c r="G27" i="1" s="1"/>
  <c r="G28" i="1" s="1"/>
</calcChain>
</file>

<file path=xl/sharedStrings.xml><?xml version="1.0" encoding="utf-8"?>
<sst xmlns="http://schemas.openxmlformats.org/spreadsheetml/2006/main" count="279" uniqueCount="116">
  <si>
    <t>Landfill Template</t>
  </si>
  <si>
    <t>Enter site-specific information into the highlighted area to calculate the total cost of each line item.</t>
  </si>
  <si>
    <t>Item Description</t>
  </si>
  <si>
    <t>Units</t>
  </si>
  <si>
    <t>Unit Rate</t>
  </si>
  <si>
    <t>Total Quantity</t>
  </si>
  <si>
    <t>Total Cost</t>
  </si>
  <si>
    <t>Closure Capital Cost</t>
  </si>
  <si>
    <t>Waste grading and surface preparation</t>
  </si>
  <si>
    <r>
      <t>m</t>
    </r>
    <r>
      <rPr>
        <vertAlign val="superscript"/>
        <sz val="10"/>
        <color theme="1" tint="4.9989318521683403E-2"/>
        <rFont val="Arial"/>
        <family val="2"/>
      </rPr>
      <t>2</t>
    </r>
  </si>
  <si>
    <r>
      <t>$/ m</t>
    </r>
    <r>
      <rPr>
        <vertAlign val="superscript"/>
        <sz val="10"/>
        <color theme="1" tint="4.9989318521683403E-2"/>
        <rFont val="Arial"/>
        <family val="2"/>
      </rPr>
      <t>2</t>
    </r>
  </si>
  <si>
    <t xml:space="preserve">Cap cover soil layer  </t>
  </si>
  <si>
    <t xml:space="preserve">Cap subsoil layer </t>
  </si>
  <si>
    <t xml:space="preserve">Cap topsoil layer </t>
  </si>
  <si>
    <t>Cap vegetation</t>
  </si>
  <si>
    <t>Removal of site infrastructure</t>
  </si>
  <si>
    <t>Lump sum</t>
  </si>
  <si>
    <t>$</t>
  </si>
  <si>
    <t>General site restoration</t>
  </si>
  <si>
    <t>Sub-total</t>
  </si>
  <si>
    <t>Engineering and Contingency @ 20%</t>
  </si>
  <si>
    <t>Estimated Closure Cost</t>
  </si>
  <si>
    <t>Post-Closure (ongoing annual costs)</t>
  </si>
  <si>
    <t>Leachate management</t>
  </si>
  <si>
    <r>
      <t>m</t>
    </r>
    <r>
      <rPr>
        <vertAlign val="superscript"/>
        <sz val="10"/>
        <color theme="1" tint="4.9989318521683403E-2"/>
        <rFont val="Arial"/>
        <family val="2"/>
      </rPr>
      <t xml:space="preserve">3 </t>
    </r>
    <r>
      <rPr>
        <sz val="10"/>
        <color theme="1" tint="4.9989318521683403E-2"/>
        <rFont val="Arial"/>
        <family val="2"/>
      </rPr>
      <t>/year</t>
    </r>
  </si>
  <si>
    <r>
      <t>$/ m</t>
    </r>
    <r>
      <rPr>
        <vertAlign val="superscript"/>
        <sz val="10"/>
        <color theme="1" tint="4.9989318521683403E-2"/>
        <rFont val="Arial"/>
        <family val="2"/>
      </rPr>
      <t>3</t>
    </r>
  </si>
  <si>
    <r>
      <t>m</t>
    </r>
    <r>
      <rPr>
        <vertAlign val="superscript"/>
        <sz val="10"/>
        <color theme="1" tint="4.9989318521683403E-2"/>
        <rFont val="Arial"/>
        <family val="2"/>
      </rPr>
      <t>3</t>
    </r>
    <r>
      <rPr>
        <sz val="10"/>
        <color theme="1" tint="4.9989318521683403E-2"/>
        <rFont val="Arial"/>
        <family val="2"/>
      </rPr>
      <t>/year</t>
    </r>
  </si>
  <si>
    <t>Environmental monitoring</t>
  </si>
  <si>
    <t>$/year</t>
  </si>
  <si>
    <t>Landfill cap maintenance</t>
  </si>
  <si>
    <t>General site maintenance</t>
  </si>
  <si>
    <t xml:space="preserve">Sub-total </t>
  </si>
  <si>
    <t> Annual Post Closure Costs</t>
  </si>
  <si>
    <t>Total Post Closure Period Costs (multiple by 25 years)</t>
  </si>
  <si>
    <t>Average Rate of Return (per cent)</t>
  </si>
  <si>
    <t>Average Inflation Rate (per cent)</t>
  </si>
  <si>
    <t>Net Present Value For Post-Closure Costs</t>
  </si>
  <si>
    <t>Financial Security Obligation (Post-Closure + Closure)</t>
  </si>
  <si>
    <r>
      <t>m</t>
    </r>
    <r>
      <rPr>
        <vertAlign val="superscript"/>
        <sz val="10"/>
        <color theme="1" tint="4.9989318521683403E-2"/>
        <rFont val="Arial"/>
        <family val="2"/>
      </rPr>
      <t>2</t>
    </r>
    <r>
      <rPr>
        <sz val="10"/>
        <color theme="1" tint="4.9989318521683403E-2"/>
        <rFont val="Arial"/>
        <family val="2"/>
      </rPr>
      <t>- square metre</t>
    </r>
  </si>
  <si>
    <r>
      <t>m</t>
    </r>
    <r>
      <rPr>
        <vertAlign val="superscript"/>
        <sz val="10"/>
        <color rgb="FF141615"/>
        <rFont val="Arial"/>
        <family val="2"/>
      </rPr>
      <t>3</t>
    </r>
    <r>
      <rPr>
        <sz val="10"/>
        <color rgb="FF141615"/>
        <rFont val="Arial"/>
        <family val="2"/>
      </rPr>
      <t xml:space="preserve"> - cubic meter</t>
    </r>
  </si>
  <si>
    <t>Net Present Value</t>
  </si>
  <si>
    <t>To determine the annual closure costs in future dollars, an appropriate inflation rate is applied to each year for which post closure is required. The inflation rate can come from a number of sources but must be appropriate for the facility. The discount rate is an appropriate local investment rate (Alberta or Canada only) of:</t>
  </si>
  <si>
    <r>
      <t xml:space="preserve">NPV = </t>
    </r>
    <r>
      <rPr>
        <sz val="10"/>
        <color theme="1" tint="4.9989318521683403E-2"/>
        <rFont val="Symbol"/>
        <family val="1"/>
        <charset val="2"/>
      </rPr>
      <t xml:space="preserve">S </t>
    </r>
    <r>
      <rPr>
        <sz val="10"/>
        <color theme="1" tint="4.9989318521683403E-2"/>
        <rFont val="Arial"/>
        <family val="2"/>
      </rPr>
      <t xml:space="preserve">{Net period cash flow/((1+R)^T)} </t>
    </r>
  </si>
  <si>
    <t xml:space="preserve">Where: </t>
  </si>
  <si>
    <t>Net period cash flow = annual post closure costs in future value</t>
  </si>
  <si>
    <t>R = the rate of return</t>
  </si>
  <si>
    <t>T = the number of time periods</t>
  </si>
  <si>
    <t>Future Value = {(previous year closure cost) * (1+ inflation rate)}</t>
  </si>
  <si>
    <t>Year</t>
  </si>
  <si>
    <t>Closure Costs (now)</t>
  </si>
  <si>
    <t>Post-Closure Costs Now</t>
  </si>
  <si>
    <t>Annual Total (future value)</t>
  </si>
  <si>
    <t>Annual Total (Present Value)</t>
  </si>
  <si>
    <t>Total Present Value of Post-Closure Costs</t>
  </si>
  <si>
    <t>Compost Template</t>
  </si>
  <si>
    <t>Enter site-specific information into the highlighted area to calculate the total cost of each item</t>
  </si>
  <si>
    <t>De-commissioning Closure Capital Cost</t>
  </si>
  <si>
    <t>Disposal of waste</t>
  </si>
  <si>
    <t>$/tonne</t>
  </si>
  <si>
    <t>tonnes</t>
  </si>
  <si>
    <t>Excavation &amp; transport waste</t>
  </si>
  <si>
    <t>Removal of compost in-process and removal of final compost</t>
  </si>
  <si>
    <t>Loading &amp; transport compost</t>
  </si>
  <si>
    <t>Grading &amp; site restoration</t>
  </si>
  <si>
    <t>Phase II assessment &amp; report</t>
  </si>
  <si>
    <t>Post-Decommissioning Monitoring</t>
  </si>
  <si>
    <t>Annual groundwater sampling (as per registation or approval)</t>
  </si>
  <si>
    <t># of years</t>
  </si>
  <si>
    <t>Total Post-Closure Period Costs</t>
  </si>
  <si>
    <t>Hazardous Waste and Hazardous Recyclables</t>
  </si>
  <si>
    <t>De-commissioning Costs</t>
  </si>
  <si>
    <t>Disposal of wastes in tanks</t>
  </si>
  <si>
    <t>$/litre</t>
  </si>
  <si>
    <t>Litres</t>
  </si>
  <si>
    <t>Load/transport wastes in tanks</t>
  </si>
  <si>
    <t>$/load</t>
  </si>
  <si>
    <t># of loads</t>
  </si>
  <si>
    <t>Disposal bulk solids</t>
  </si>
  <si>
    <t>$/tonnes</t>
  </si>
  <si>
    <t>Load/transport bulk solids</t>
  </si>
  <si>
    <t>Disposal of containers/drums</t>
  </si>
  <si>
    <t>$/drum</t>
  </si>
  <si>
    <t># of drums</t>
  </si>
  <si>
    <t>Load/transport containers/drums</t>
  </si>
  <si>
    <t>Disposal of containers for recycle (commodity rate)</t>
  </si>
  <si>
    <t>Load/transport containers for recycle</t>
  </si>
  <si>
    <t>Disposal of PCB waste (if applicable)</t>
  </si>
  <si>
    <t>$/kg</t>
  </si>
  <si>
    <t>kg</t>
  </si>
  <si>
    <t>Transport of PCB waste (if applicable)</t>
  </si>
  <si>
    <t>Tank cleaning</t>
  </si>
  <si>
    <t>Lump Sum</t>
  </si>
  <si>
    <t>qty.</t>
  </si>
  <si>
    <t>Post-Decommissioning Monitoring – # of years</t>
  </si>
  <si>
    <t>Phase II assessment and report</t>
  </si>
  <si>
    <t> Total Post-Closure Cost</t>
  </si>
  <si>
    <r>
      <t xml:space="preserve">Financial Security Obligation </t>
    </r>
    <r>
      <rPr>
        <b/>
        <sz val="11"/>
        <rFont val="Arial"/>
        <family val="2"/>
      </rPr>
      <t>(Post-Closure + Closure)</t>
    </r>
  </si>
  <si>
    <t xml:space="preserve">Used Oil Storage Facility (where no other waste is stored) </t>
  </si>
  <si>
    <t>Removal of oil from tank</t>
  </si>
  <si>
    <t>litres</t>
  </si>
  <si>
    <t>Removal of oil filters</t>
  </si>
  <si>
    <t>Removal of plastic tanks</t>
  </si>
  <si>
    <t>Transportation of oil from tank</t>
  </si>
  <si>
    <t>Transportation of oil filters</t>
  </si>
  <si>
    <t>Transportation of plastic tanks</t>
  </si>
  <si>
    <t>Site restoration to equivalent land use</t>
  </si>
  <si>
    <t>Post-Decommissioning / Monitoring</t>
  </si>
  <si>
    <t xml:space="preserve">Phase II assessment and report </t>
  </si>
  <si>
    <t>Storage Sites (if associated with an Approval or Registration)</t>
  </si>
  <si>
    <t>Load &amp; transport waste</t>
  </si>
  <si>
    <t xml:space="preserve"> Lump Sum</t>
  </si>
  <si>
    <t>Post-Decommissioning Monitoring – # years</t>
  </si>
  <si>
    <t xml:space="preserve">$  </t>
  </si>
  <si>
    <t xml:space="preserve">$   </t>
  </si>
  <si>
    <t xml:space="preserve">Total Post-Closure Period Costs </t>
  </si>
  <si>
    <r>
      <t xml:space="preserve">  Financial Security Obligation </t>
    </r>
    <r>
      <rPr>
        <b/>
        <sz val="11"/>
        <rFont val="Arial"/>
        <family val="2"/>
      </rPr>
      <t>(Post-Closure + Closure)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</si>
</sst>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4.9989318521683403E-2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vertAlign val="superscript"/>
      <sz val="10"/>
      <color theme="1" tint="4.9989318521683403E-2"/>
      <name val="Arial"/>
      <family val="2"/>
    </font>
    <font>
      <sz val="10"/>
      <color rgb="FF141615"/>
      <name val="Arial"/>
      <family val="2"/>
    </font>
    <font>
      <sz val="10"/>
      <color theme="1" tint="4.9989318521683403E-2"/>
      <name val="Symbol"/>
      <family val="1"/>
      <charset val="2"/>
    </font>
    <font>
      <b/>
      <sz val="12"/>
      <color theme="1" tint="4.9989318521683403E-2"/>
      <name val="Arial"/>
      <family val="2"/>
    </font>
    <font>
      <vertAlign val="superscript"/>
      <sz val="10"/>
      <color rgb="FF141615"/>
      <name val="Arial"/>
      <family val="2"/>
    </font>
    <font>
      <b/>
      <sz val="11"/>
      <color theme="1" tint="4.9989318521683403E-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4" xfId="0" applyFont="1" applyBorder="1"/>
    <xf numFmtId="44" fontId="3" fillId="0" borderId="5" xfId="1" applyFont="1" applyBorder="1"/>
    <xf numFmtId="44" fontId="3" fillId="0" borderId="6" xfId="1" applyFont="1" applyBorder="1"/>
    <xf numFmtId="0" fontId="3" fillId="0" borderId="7" xfId="0" applyFont="1" applyBorder="1"/>
    <xf numFmtId="44" fontId="3" fillId="0" borderId="8" xfId="1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12" xfId="0" applyNumberFormat="1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8" fillId="0" borderId="1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8" fillId="0" borderId="20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/>
    <xf numFmtId="0" fontId="8" fillId="0" borderId="17" xfId="0" applyFont="1" applyFill="1" applyBorder="1" applyAlignment="1">
      <alignment horizontal="center" vertical="center"/>
    </xf>
    <xf numFmtId="0" fontId="5" fillId="0" borderId="17" xfId="0" applyFont="1" applyBorder="1" applyAlignment="1"/>
    <xf numFmtId="0" fontId="8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5" fillId="0" borderId="18" xfId="0" applyFont="1" applyBorder="1"/>
    <xf numFmtId="0" fontId="8" fillId="0" borderId="21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 vertical="center"/>
    </xf>
    <xf numFmtId="0" fontId="9" fillId="0" borderId="17" xfId="0" applyFont="1" applyBorder="1"/>
    <xf numFmtId="0" fontId="5" fillId="0" borderId="16" xfId="0" applyFont="1" applyBorder="1"/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44" fontId="6" fillId="0" borderId="17" xfId="1" applyFont="1" applyBorder="1" applyAlignment="1">
      <alignment horizontal="center" vertical="center"/>
    </xf>
    <xf numFmtId="0" fontId="10" fillId="0" borderId="17" xfId="0" applyFont="1" applyBorder="1"/>
    <xf numFmtId="0" fontId="10" fillId="0" borderId="16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6" fillId="0" borderId="0" xfId="0" applyFont="1" applyAlignment="1">
      <alignment horizontal="left" vertical="center" indent="1"/>
    </xf>
    <xf numFmtId="44" fontId="14" fillId="0" borderId="0" xfId="1" applyFont="1" applyBorder="1" applyAlignment="1">
      <alignment horizontal="center"/>
    </xf>
    <xf numFmtId="0" fontId="16" fillId="0" borderId="0" xfId="0" applyFont="1" applyAlignment="1">
      <alignment horizontal="left" indent="1"/>
    </xf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indent="4"/>
    </xf>
    <xf numFmtId="0" fontId="14" fillId="0" borderId="13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2" fillId="0" borderId="17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4" fontId="2" fillId="0" borderId="17" xfId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4" fontId="2" fillId="0" borderId="17" xfId="1" applyFont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0" fontId="2" fillId="2" borderId="17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8" fillId="0" borderId="1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0" fontId="14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0" xfId="0" applyFont="1" applyBorder="1"/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14" fillId="0" borderId="14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2" fillId="0" borderId="0" xfId="0" applyFont="1" applyBorder="1" applyAlignment="1">
      <alignment horizontal="right" vertical="center"/>
    </xf>
    <xf numFmtId="0" fontId="14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44" fontId="2" fillId="0" borderId="17" xfId="1" applyFont="1" applyBorder="1" applyAlignment="1">
      <alignment horizontal="center"/>
    </xf>
    <xf numFmtId="44" fontId="2" fillId="0" borderId="20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16" xfId="0" applyFont="1" applyBorder="1" applyAlignment="1"/>
    <xf numFmtId="0" fontId="8" fillId="0" borderId="0" xfId="0" applyFont="1" applyBorder="1" applyAlignment="1"/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view="pageBreakPreview" zoomScaleNormal="100" zoomScaleSheetLayoutView="100" workbookViewId="0">
      <selection activeCell="G26" sqref="G26"/>
    </sheetView>
  </sheetViews>
  <sheetFormatPr defaultColWidth="9.26953125" defaultRowHeight="13" x14ac:dyDescent="0.3"/>
  <cols>
    <col min="1" max="1" width="37.26953125" style="61" customWidth="1"/>
    <col min="2" max="2" width="11" style="61" customWidth="1"/>
    <col min="3" max="3" width="10.54296875" style="61" customWidth="1"/>
    <col min="4" max="4" width="6.26953125" style="62" customWidth="1"/>
    <col min="5" max="5" width="10.81640625" style="61" customWidth="1"/>
    <col min="6" max="6" width="8.7265625" style="61" customWidth="1"/>
    <col min="7" max="7" width="16.81640625" style="61" customWidth="1"/>
    <col min="8" max="16384" width="9.26953125" style="61"/>
  </cols>
  <sheetData>
    <row r="1" spans="1:7" ht="22" customHeight="1" x14ac:dyDescent="0.3">
      <c r="A1" s="83" t="s">
        <v>0</v>
      </c>
    </row>
    <row r="2" spans="1:7" x14ac:dyDescent="0.3">
      <c r="A2" s="2" t="s">
        <v>1</v>
      </c>
      <c r="B2" s="63"/>
      <c r="C2" s="63"/>
      <c r="D2" s="64"/>
      <c r="E2" s="63"/>
      <c r="F2" s="63"/>
      <c r="G2" s="63"/>
    </row>
    <row r="3" spans="1:7" x14ac:dyDescent="0.3">
      <c r="A3" s="2"/>
      <c r="B3" s="63"/>
      <c r="C3" s="63"/>
      <c r="D3" s="64"/>
      <c r="E3" s="63"/>
      <c r="F3" s="63"/>
      <c r="G3" s="63"/>
    </row>
    <row r="4" spans="1:7" ht="20.65" customHeight="1" x14ac:dyDescent="0.3">
      <c r="A4" s="71" t="s">
        <v>2</v>
      </c>
      <c r="B4" s="98" t="s">
        <v>3</v>
      </c>
      <c r="C4" s="116" t="s">
        <v>4</v>
      </c>
      <c r="D4" s="116"/>
      <c r="E4" s="116" t="s">
        <v>5</v>
      </c>
      <c r="F4" s="116"/>
      <c r="G4" s="72" t="s">
        <v>6</v>
      </c>
    </row>
    <row r="5" spans="1:7" ht="20.65" customHeight="1" x14ac:dyDescent="0.3">
      <c r="A5" s="100" t="s">
        <v>7</v>
      </c>
      <c r="B5" s="73"/>
      <c r="C5" s="73"/>
      <c r="D5" s="74"/>
      <c r="E5" s="73"/>
      <c r="F5" s="73"/>
      <c r="G5" s="75"/>
    </row>
    <row r="6" spans="1:7" ht="17.649999999999999" customHeight="1" x14ac:dyDescent="0.3">
      <c r="A6" s="36" t="s">
        <v>8</v>
      </c>
      <c r="B6" s="92" t="s">
        <v>9</v>
      </c>
      <c r="C6" s="85"/>
      <c r="D6" s="77" t="s">
        <v>10</v>
      </c>
      <c r="E6" s="85"/>
      <c r="F6" s="76" t="s">
        <v>9</v>
      </c>
      <c r="G6" s="78">
        <f>E6*C6</f>
        <v>0</v>
      </c>
    </row>
    <row r="7" spans="1:7" ht="17.649999999999999" customHeight="1" x14ac:dyDescent="0.3">
      <c r="A7" s="36" t="s">
        <v>11</v>
      </c>
      <c r="B7" s="92" t="s">
        <v>9</v>
      </c>
      <c r="C7" s="85"/>
      <c r="D7" s="77" t="s">
        <v>10</v>
      </c>
      <c r="E7" s="85"/>
      <c r="F7" s="76" t="s">
        <v>9</v>
      </c>
      <c r="G7" s="78">
        <f t="shared" ref="G7:G12" si="0">E7*C7</f>
        <v>0</v>
      </c>
    </row>
    <row r="8" spans="1:7" ht="17.649999999999999" customHeight="1" x14ac:dyDescent="0.3">
      <c r="A8" s="36" t="s">
        <v>12</v>
      </c>
      <c r="B8" s="92" t="s">
        <v>9</v>
      </c>
      <c r="C8" s="85"/>
      <c r="D8" s="77" t="s">
        <v>10</v>
      </c>
      <c r="E8" s="85"/>
      <c r="F8" s="76" t="s">
        <v>9</v>
      </c>
      <c r="G8" s="78">
        <f t="shared" si="0"/>
        <v>0</v>
      </c>
    </row>
    <row r="9" spans="1:7" ht="17.649999999999999" customHeight="1" x14ac:dyDescent="0.3">
      <c r="A9" s="36" t="s">
        <v>13</v>
      </c>
      <c r="B9" s="92" t="s">
        <v>9</v>
      </c>
      <c r="C9" s="85"/>
      <c r="D9" s="77" t="s">
        <v>10</v>
      </c>
      <c r="E9" s="85"/>
      <c r="F9" s="76" t="s">
        <v>9</v>
      </c>
      <c r="G9" s="78">
        <f t="shared" si="0"/>
        <v>0</v>
      </c>
    </row>
    <row r="10" spans="1:7" ht="17.649999999999999" customHeight="1" x14ac:dyDescent="0.3">
      <c r="A10" s="36" t="s">
        <v>14</v>
      </c>
      <c r="B10" s="92" t="s">
        <v>9</v>
      </c>
      <c r="C10" s="85"/>
      <c r="D10" s="77" t="s">
        <v>10</v>
      </c>
      <c r="E10" s="85"/>
      <c r="F10" s="76" t="s">
        <v>9</v>
      </c>
      <c r="G10" s="78">
        <f t="shared" si="0"/>
        <v>0</v>
      </c>
    </row>
    <row r="11" spans="1:7" ht="17.649999999999999" customHeight="1" x14ac:dyDescent="0.3">
      <c r="A11" s="36" t="s">
        <v>15</v>
      </c>
      <c r="B11" s="24" t="s">
        <v>16</v>
      </c>
      <c r="C11" s="85"/>
      <c r="D11" s="77" t="s">
        <v>17</v>
      </c>
      <c r="E11" s="85"/>
      <c r="F11" s="76">
        <v>1</v>
      </c>
      <c r="G11" s="78">
        <f t="shared" si="0"/>
        <v>0</v>
      </c>
    </row>
    <row r="12" spans="1:7" ht="17.649999999999999" customHeight="1" x14ac:dyDescent="0.3">
      <c r="A12" s="36" t="s">
        <v>18</v>
      </c>
      <c r="B12" s="24" t="s">
        <v>16</v>
      </c>
      <c r="C12" s="85"/>
      <c r="D12" s="77" t="s">
        <v>17</v>
      </c>
      <c r="E12" s="85"/>
      <c r="F12" s="76">
        <v>1</v>
      </c>
      <c r="G12" s="78">
        <f t="shared" si="0"/>
        <v>0</v>
      </c>
    </row>
    <row r="13" spans="1:7" ht="17.649999999999999" customHeight="1" x14ac:dyDescent="0.3">
      <c r="A13" s="79"/>
      <c r="B13" s="73"/>
      <c r="C13" s="73"/>
      <c r="D13" s="74"/>
      <c r="E13" s="73"/>
      <c r="F13" s="80" t="s">
        <v>19</v>
      </c>
      <c r="G13" s="78">
        <f>SUM(G6:G12)</f>
        <v>0</v>
      </c>
    </row>
    <row r="14" spans="1:7" ht="17.649999999999999" customHeight="1" x14ac:dyDescent="0.3">
      <c r="A14" s="79"/>
      <c r="B14" s="119" t="s">
        <v>20</v>
      </c>
      <c r="C14" s="119"/>
      <c r="D14" s="119"/>
      <c r="E14" s="119"/>
      <c r="F14" s="119"/>
      <c r="G14" s="81">
        <f>G13*0.2</f>
        <v>0</v>
      </c>
    </row>
    <row r="15" spans="1:7" ht="17.649999999999999" customHeight="1" x14ac:dyDescent="0.3">
      <c r="A15" s="79"/>
      <c r="B15" s="73"/>
      <c r="C15" s="73"/>
      <c r="D15" s="119" t="s">
        <v>21</v>
      </c>
      <c r="E15" s="119"/>
      <c r="F15" s="119"/>
      <c r="G15" s="81">
        <f>SUM(G14+G13)</f>
        <v>0</v>
      </c>
    </row>
    <row r="16" spans="1:7" ht="17.649999999999999" customHeight="1" x14ac:dyDescent="0.3">
      <c r="A16" s="120" t="s">
        <v>22</v>
      </c>
      <c r="B16" s="121"/>
      <c r="C16" s="101"/>
      <c r="D16" s="74"/>
      <c r="E16" s="73"/>
      <c r="F16" s="73"/>
      <c r="G16" s="75"/>
    </row>
    <row r="17" spans="1:7" ht="17.649999999999999" customHeight="1" x14ac:dyDescent="0.3">
      <c r="A17" s="82" t="s">
        <v>23</v>
      </c>
      <c r="B17" s="92" t="s">
        <v>24</v>
      </c>
      <c r="C17" s="86"/>
      <c r="D17" s="77" t="s">
        <v>25</v>
      </c>
      <c r="E17" s="86"/>
      <c r="F17" s="76" t="s">
        <v>26</v>
      </c>
      <c r="G17" s="78">
        <f>E17*C17</f>
        <v>0</v>
      </c>
    </row>
    <row r="18" spans="1:7" ht="17.649999999999999" customHeight="1" x14ac:dyDescent="0.3">
      <c r="A18" s="82" t="s">
        <v>27</v>
      </c>
      <c r="B18" s="92" t="s">
        <v>28</v>
      </c>
      <c r="C18" s="86"/>
      <c r="D18" s="77" t="s">
        <v>17</v>
      </c>
      <c r="E18" s="76">
        <v>1</v>
      </c>
      <c r="F18" s="76">
        <v>1</v>
      </c>
      <c r="G18" s="78">
        <f t="shared" ref="G18:G20" si="1">E18*C18</f>
        <v>0</v>
      </c>
    </row>
    <row r="19" spans="1:7" ht="17.649999999999999" customHeight="1" x14ac:dyDescent="0.3">
      <c r="A19" s="82" t="s">
        <v>29</v>
      </c>
      <c r="B19" s="92" t="s">
        <v>28</v>
      </c>
      <c r="C19" s="86"/>
      <c r="D19" s="77" t="s">
        <v>17</v>
      </c>
      <c r="E19" s="76">
        <v>1</v>
      </c>
      <c r="F19" s="76">
        <v>1</v>
      </c>
      <c r="G19" s="78">
        <f t="shared" si="1"/>
        <v>0</v>
      </c>
    </row>
    <row r="20" spans="1:7" ht="17.649999999999999" customHeight="1" x14ac:dyDescent="0.3">
      <c r="A20" s="82" t="s">
        <v>30</v>
      </c>
      <c r="B20" s="92" t="s">
        <v>28</v>
      </c>
      <c r="C20" s="86"/>
      <c r="D20" s="77" t="s">
        <v>17</v>
      </c>
      <c r="E20" s="76">
        <v>1</v>
      </c>
      <c r="F20" s="76">
        <v>1</v>
      </c>
      <c r="G20" s="78">
        <f t="shared" si="1"/>
        <v>0</v>
      </c>
    </row>
    <row r="21" spans="1:7" ht="17.649999999999999" customHeight="1" x14ac:dyDescent="0.3">
      <c r="A21" s="79"/>
      <c r="B21" s="73"/>
      <c r="C21" s="73"/>
      <c r="D21" s="74"/>
      <c r="E21" s="73"/>
      <c r="F21" s="99" t="s">
        <v>31</v>
      </c>
      <c r="G21" s="81">
        <f>SUM(G17:G20)</f>
        <v>0</v>
      </c>
    </row>
    <row r="22" spans="1:7" ht="17.649999999999999" customHeight="1" x14ac:dyDescent="0.3">
      <c r="A22" s="79"/>
      <c r="B22" s="119" t="s">
        <v>20</v>
      </c>
      <c r="C22" s="119"/>
      <c r="D22" s="119"/>
      <c r="E22" s="119"/>
      <c r="F22" s="119"/>
      <c r="G22" s="81">
        <f>G21*0.2</f>
        <v>0</v>
      </c>
    </row>
    <row r="23" spans="1:7" ht="17.649999999999999" customHeight="1" x14ac:dyDescent="0.3">
      <c r="A23" s="122" t="s">
        <v>32</v>
      </c>
      <c r="B23" s="119"/>
      <c r="C23" s="119"/>
      <c r="D23" s="119"/>
      <c r="E23" s="119"/>
      <c r="F23" s="119"/>
      <c r="G23" s="81">
        <f>G22+G21</f>
        <v>0</v>
      </c>
    </row>
    <row r="24" spans="1:7" ht="17.649999999999999" customHeight="1" x14ac:dyDescent="0.3">
      <c r="A24" s="122" t="s">
        <v>33</v>
      </c>
      <c r="B24" s="119"/>
      <c r="C24" s="119"/>
      <c r="D24" s="119"/>
      <c r="E24" s="119"/>
      <c r="F24" s="119"/>
      <c r="G24" s="81">
        <f>G23*25</f>
        <v>0</v>
      </c>
    </row>
    <row r="25" spans="1:7" ht="17.649999999999999" customHeight="1" x14ac:dyDescent="0.3">
      <c r="A25" s="102"/>
      <c r="B25" s="99"/>
      <c r="C25" s="99"/>
      <c r="D25" s="99"/>
      <c r="E25" s="73"/>
      <c r="F25" s="99" t="s">
        <v>34</v>
      </c>
      <c r="G25" s="87"/>
    </row>
    <row r="26" spans="1:7" ht="17.649999999999999" customHeight="1" x14ac:dyDescent="0.3">
      <c r="A26" s="102"/>
      <c r="B26" s="99"/>
      <c r="C26" s="99"/>
      <c r="D26" s="99"/>
      <c r="E26" s="99"/>
      <c r="F26" s="99" t="s">
        <v>35</v>
      </c>
      <c r="G26" s="87"/>
    </row>
    <row r="27" spans="1:7" ht="17.649999999999999" customHeight="1" x14ac:dyDescent="0.3">
      <c r="A27" s="79"/>
      <c r="B27" s="119" t="s">
        <v>36</v>
      </c>
      <c r="C27" s="119"/>
      <c r="D27" s="119"/>
      <c r="E27" s="119"/>
      <c r="F27" s="119"/>
      <c r="G27" s="81">
        <f>LF_NPV!E29</f>
        <v>0</v>
      </c>
    </row>
    <row r="28" spans="1:7" ht="13.4" customHeight="1" x14ac:dyDescent="0.3">
      <c r="A28" s="122"/>
      <c r="B28" s="119"/>
      <c r="C28" s="119"/>
      <c r="D28" s="119"/>
      <c r="E28" s="119"/>
      <c r="F28" s="119"/>
      <c r="G28" s="125">
        <f>G15+G27</f>
        <v>0</v>
      </c>
    </row>
    <row r="29" spans="1:7" ht="20.65" customHeight="1" x14ac:dyDescent="0.3">
      <c r="A29" s="123" t="s">
        <v>37</v>
      </c>
      <c r="B29" s="124"/>
      <c r="C29" s="124"/>
      <c r="D29" s="124"/>
      <c r="E29" s="124"/>
      <c r="F29" s="124"/>
      <c r="G29" s="126"/>
    </row>
    <row r="30" spans="1:7" ht="15" customHeight="1" x14ac:dyDescent="0.3">
      <c r="A30" s="93" t="s">
        <v>38</v>
      </c>
      <c r="B30" s="84"/>
      <c r="C30" s="84"/>
      <c r="D30" s="84"/>
      <c r="E30" s="84"/>
      <c r="F30" s="84"/>
      <c r="G30" s="66"/>
    </row>
    <row r="31" spans="1:7" ht="15" customHeight="1" x14ac:dyDescent="0.3">
      <c r="A31" s="65" t="s">
        <v>39</v>
      </c>
      <c r="B31" s="84"/>
      <c r="C31" s="84"/>
      <c r="D31" s="84"/>
      <c r="E31" s="84"/>
      <c r="F31" s="84"/>
      <c r="G31" s="66"/>
    </row>
    <row r="32" spans="1:7" x14ac:dyDescent="0.3">
      <c r="A32" s="67"/>
    </row>
    <row r="33" spans="1:7" ht="14" x14ac:dyDescent="0.3">
      <c r="A33" s="94" t="s">
        <v>40</v>
      </c>
      <c r="B33" s="63"/>
      <c r="C33" s="63"/>
      <c r="D33" s="64"/>
      <c r="E33" s="63"/>
      <c r="F33" s="63"/>
      <c r="G33" s="63"/>
    </row>
    <row r="34" spans="1:7" x14ac:dyDescent="0.3">
      <c r="A34" s="117" t="s">
        <v>41</v>
      </c>
      <c r="B34" s="118"/>
      <c r="C34" s="118"/>
      <c r="D34" s="118"/>
      <c r="E34" s="118"/>
      <c r="F34" s="118"/>
      <c r="G34" s="118"/>
    </row>
    <row r="35" spans="1:7" ht="24.65" customHeight="1" x14ac:dyDescent="0.3">
      <c r="A35" s="118"/>
      <c r="B35" s="118"/>
      <c r="C35" s="118"/>
      <c r="D35" s="118"/>
      <c r="E35" s="118"/>
      <c r="F35" s="118"/>
      <c r="G35" s="118"/>
    </row>
    <row r="36" spans="1:7" x14ac:dyDescent="0.3">
      <c r="A36" s="68" t="s">
        <v>42</v>
      </c>
      <c r="B36" s="63"/>
      <c r="C36" s="63"/>
      <c r="D36" s="64"/>
      <c r="E36" s="63"/>
      <c r="F36" s="63"/>
      <c r="G36" s="63"/>
    </row>
    <row r="37" spans="1:7" x14ac:dyDescent="0.3">
      <c r="A37" s="69" t="s">
        <v>43</v>
      </c>
      <c r="B37" s="63"/>
      <c r="C37" s="63"/>
      <c r="D37" s="64"/>
      <c r="E37" s="63"/>
      <c r="F37" s="63"/>
      <c r="G37" s="63"/>
    </row>
    <row r="38" spans="1:7" x14ac:dyDescent="0.3">
      <c r="A38" s="69" t="s">
        <v>44</v>
      </c>
      <c r="B38" s="63"/>
      <c r="C38" s="63"/>
      <c r="D38" s="64"/>
      <c r="E38" s="63"/>
      <c r="F38" s="63"/>
      <c r="G38" s="63"/>
    </row>
    <row r="39" spans="1:7" x14ac:dyDescent="0.3">
      <c r="A39" s="69" t="s">
        <v>45</v>
      </c>
      <c r="B39" s="63"/>
      <c r="C39" s="63"/>
      <c r="D39" s="64"/>
      <c r="E39" s="63"/>
      <c r="F39" s="63"/>
      <c r="G39" s="63"/>
    </row>
    <row r="40" spans="1:7" x14ac:dyDescent="0.3">
      <c r="A40" s="69" t="s">
        <v>46</v>
      </c>
      <c r="B40" s="63"/>
      <c r="C40" s="63"/>
      <c r="D40" s="64"/>
      <c r="E40" s="63"/>
      <c r="F40" s="63"/>
      <c r="G40" s="63"/>
    </row>
    <row r="41" spans="1:7" x14ac:dyDescent="0.3">
      <c r="A41" s="70" t="s">
        <v>47</v>
      </c>
      <c r="B41" s="63"/>
      <c r="C41" s="63"/>
      <c r="D41" s="64"/>
      <c r="E41" s="63"/>
      <c r="F41" s="63"/>
      <c r="G41" s="63"/>
    </row>
  </sheetData>
  <sheetProtection sheet="1" selectLockedCells="1"/>
  <mergeCells count="13">
    <mergeCell ref="C4:D4"/>
    <mergeCell ref="E4:F4"/>
    <mergeCell ref="A34:G35"/>
    <mergeCell ref="B14:F14"/>
    <mergeCell ref="D15:F15"/>
    <mergeCell ref="A16:B16"/>
    <mergeCell ref="B22:F22"/>
    <mergeCell ref="A23:F23"/>
    <mergeCell ref="A24:F24"/>
    <mergeCell ref="B27:F27"/>
    <mergeCell ref="A28:F28"/>
    <mergeCell ref="A29:F29"/>
    <mergeCell ref="G28:G29"/>
  </mergeCells>
  <pageMargins left="0.7" right="0.7" top="0.75" bottom="0.75" header="0.3" footer="0.3"/>
  <pageSetup scale="89" orientation="portrait" horizontalDpi="4294967293" verticalDpi="4294967293" r:id="rId1"/>
  <headerFooter>
    <oddHeader>&amp;L&amp;F</oddHeader>
    <oddFooter>&amp;R&amp;A&amp;L&amp;1#&amp;"Calibri"&amp;11&amp;K000000Classification: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abSelected="1" workbookViewId="0">
      <selection activeCell="A4" sqref="A4"/>
    </sheetView>
  </sheetViews>
  <sheetFormatPr defaultColWidth="9.26953125" defaultRowHeight="11.5" x14ac:dyDescent="0.25"/>
  <cols>
    <col min="1" max="1" width="9.26953125" style="3"/>
    <col min="2" max="4" width="13.1796875" style="3" customWidth="1"/>
    <col min="5" max="5" width="18.26953125" style="3" customWidth="1"/>
    <col min="6" max="16384" width="9.26953125" style="3"/>
  </cols>
  <sheetData>
    <row r="1" spans="1:5" ht="12" thickBot="1" x14ac:dyDescent="0.3"/>
    <row r="2" spans="1:5" ht="23.5" thickBot="1" x14ac:dyDescent="0.3">
      <c r="A2" s="9" t="s">
        <v>48</v>
      </c>
      <c r="B2" s="10" t="s">
        <v>49</v>
      </c>
      <c r="C2" s="10" t="s">
        <v>50</v>
      </c>
      <c r="D2" s="10" t="s">
        <v>51</v>
      </c>
      <c r="E2" s="11" t="s">
        <v>52</v>
      </c>
    </row>
    <row r="3" spans="1:5" x14ac:dyDescent="0.25">
      <c r="A3" s="4">
        <v>0</v>
      </c>
      <c r="B3" s="114"/>
      <c r="C3" s="114"/>
      <c r="D3" s="114"/>
      <c r="E3" s="115"/>
    </row>
    <row r="4" spans="1:5" x14ac:dyDescent="0.25">
      <c r="A4" s="4">
        <v>1</v>
      </c>
      <c r="B4" s="5">
        <v>0</v>
      </c>
      <c r="C4" s="5">
        <f>Landfill!$G$23</f>
        <v>0</v>
      </c>
      <c r="D4" s="5">
        <f>C4*(1+Landfill!$G$26)</f>
        <v>0</v>
      </c>
      <c r="E4" s="6">
        <f>D4/(1+Landfill!$G$25)^(A4)</f>
        <v>0</v>
      </c>
    </row>
    <row r="5" spans="1:5" x14ac:dyDescent="0.25">
      <c r="A5" s="4">
        <v>2</v>
      </c>
      <c r="B5" s="5">
        <v>0</v>
      </c>
      <c r="C5" s="5">
        <f>Landfill!$G$23</f>
        <v>0</v>
      </c>
      <c r="D5" s="5">
        <f>D4*(1+Landfill!$G$26)</f>
        <v>0</v>
      </c>
      <c r="E5" s="6">
        <f>D5/(1+Landfill!$G$25)^(A5)</f>
        <v>0</v>
      </c>
    </row>
    <row r="6" spans="1:5" x14ac:dyDescent="0.25">
      <c r="A6" s="4">
        <v>3</v>
      </c>
      <c r="B6" s="5">
        <v>0</v>
      </c>
      <c r="C6" s="5">
        <f>Landfill!$G$23</f>
        <v>0</v>
      </c>
      <c r="D6" s="5">
        <f>D5*(1+Landfill!$G$26)</f>
        <v>0</v>
      </c>
      <c r="E6" s="6">
        <f>D6/(1+Landfill!$G$25)^(A6)</f>
        <v>0</v>
      </c>
    </row>
    <row r="7" spans="1:5" x14ac:dyDescent="0.25">
      <c r="A7" s="4">
        <v>4</v>
      </c>
      <c r="B7" s="5">
        <v>0</v>
      </c>
      <c r="C7" s="5">
        <f>Landfill!$G$23</f>
        <v>0</v>
      </c>
      <c r="D7" s="5">
        <f>D6*(1+Landfill!$G$26)</f>
        <v>0</v>
      </c>
      <c r="E7" s="6">
        <f>D7/(1+Landfill!$G$25)^(A7)</f>
        <v>0</v>
      </c>
    </row>
    <row r="8" spans="1:5" x14ac:dyDescent="0.25">
      <c r="A8" s="4">
        <v>5</v>
      </c>
      <c r="B8" s="5">
        <v>0</v>
      </c>
      <c r="C8" s="5">
        <f>Landfill!$G$23</f>
        <v>0</v>
      </c>
      <c r="D8" s="5">
        <f>D7*(1+Landfill!$G$26)</f>
        <v>0</v>
      </c>
      <c r="E8" s="6">
        <f>D8/(1+Landfill!$G$25)^(A8)</f>
        <v>0</v>
      </c>
    </row>
    <row r="9" spans="1:5" x14ac:dyDescent="0.25">
      <c r="A9" s="4">
        <v>6</v>
      </c>
      <c r="B9" s="5">
        <v>0</v>
      </c>
      <c r="C9" s="5">
        <f>Landfill!$G$23</f>
        <v>0</v>
      </c>
      <c r="D9" s="5">
        <f>D8*(1+Landfill!$G$26)</f>
        <v>0</v>
      </c>
      <c r="E9" s="6">
        <f>D9/(1+Landfill!$G$25)^(A9)</f>
        <v>0</v>
      </c>
    </row>
    <row r="10" spans="1:5" x14ac:dyDescent="0.25">
      <c r="A10" s="4">
        <v>7</v>
      </c>
      <c r="B10" s="5">
        <v>0</v>
      </c>
      <c r="C10" s="5">
        <f>Landfill!$G$23</f>
        <v>0</v>
      </c>
      <c r="D10" s="5">
        <f>D9*(1+Landfill!$G$26)</f>
        <v>0</v>
      </c>
      <c r="E10" s="6">
        <f>D10/(1+Landfill!$G$25)^(A10)</f>
        <v>0</v>
      </c>
    </row>
    <row r="11" spans="1:5" x14ac:dyDescent="0.25">
      <c r="A11" s="4">
        <v>8</v>
      </c>
      <c r="B11" s="5">
        <v>0</v>
      </c>
      <c r="C11" s="5">
        <f>Landfill!$G$23</f>
        <v>0</v>
      </c>
      <c r="D11" s="5">
        <f>D10*(1+Landfill!$G$26)</f>
        <v>0</v>
      </c>
      <c r="E11" s="6">
        <f>D11/(1+Landfill!$G$25)^(A11)</f>
        <v>0</v>
      </c>
    </row>
    <row r="12" spans="1:5" x14ac:dyDescent="0.25">
      <c r="A12" s="4">
        <v>9</v>
      </c>
      <c r="B12" s="5">
        <v>0</v>
      </c>
      <c r="C12" s="5">
        <f>Landfill!$G$23</f>
        <v>0</v>
      </c>
      <c r="D12" s="5">
        <f>D11*(1+Landfill!$G$26)</f>
        <v>0</v>
      </c>
      <c r="E12" s="6">
        <f>D12/(1+Landfill!$G$25)^(A12)</f>
        <v>0</v>
      </c>
    </row>
    <row r="13" spans="1:5" x14ac:dyDescent="0.25">
      <c r="A13" s="4">
        <v>10</v>
      </c>
      <c r="B13" s="5">
        <v>0</v>
      </c>
      <c r="C13" s="5">
        <f>Landfill!$G$23</f>
        <v>0</v>
      </c>
      <c r="D13" s="5">
        <f>D12*(1+Landfill!$G$26)</f>
        <v>0</v>
      </c>
      <c r="E13" s="6">
        <f>D13/(1+Landfill!$G$25)^(A13)</f>
        <v>0</v>
      </c>
    </row>
    <row r="14" spans="1:5" x14ac:dyDescent="0.25">
      <c r="A14" s="4">
        <v>11</v>
      </c>
      <c r="B14" s="5">
        <v>0</v>
      </c>
      <c r="C14" s="5">
        <f>Landfill!$G$23</f>
        <v>0</v>
      </c>
      <c r="D14" s="5">
        <f>D13*(1+Landfill!$G$26)</f>
        <v>0</v>
      </c>
      <c r="E14" s="6">
        <f>D14/(1+Landfill!$G$25)^(A14)</f>
        <v>0</v>
      </c>
    </row>
    <row r="15" spans="1:5" x14ac:dyDescent="0.25">
      <c r="A15" s="4">
        <v>12</v>
      </c>
      <c r="B15" s="5">
        <v>0</v>
      </c>
      <c r="C15" s="5">
        <f>Landfill!$G$23</f>
        <v>0</v>
      </c>
      <c r="D15" s="5">
        <f>D14*(1+Landfill!$G$26)</f>
        <v>0</v>
      </c>
      <c r="E15" s="6">
        <f>D15/(1+Landfill!$G$25)^(A15)</f>
        <v>0</v>
      </c>
    </row>
    <row r="16" spans="1:5" x14ac:dyDescent="0.25">
      <c r="A16" s="4">
        <v>13</v>
      </c>
      <c r="B16" s="5">
        <v>0</v>
      </c>
      <c r="C16" s="5">
        <f>Landfill!$G$23</f>
        <v>0</v>
      </c>
      <c r="D16" s="5">
        <f>D15*(1+Landfill!$G$26)</f>
        <v>0</v>
      </c>
      <c r="E16" s="6">
        <f>D16/(1+Landfill!$G$25)^(A16)</f>
        <v>0</v>
      </c>
    </row>
    <row r="17" spans="1:5" x14ac:dyDescent="0.25">
      <c r="A17" s="4">
        <v>14</v>
      </c>
      <c r="B17" s="5">
        <v>0</v>
      </c>
      <c r="C17" s="5">
        <f>Landfill!$G$23</f>
        <v>0</v>
      </c>
      <c r="D17" s="5">
        <f>D16*(1+Landfill!$G$26)</f>
        <v>0</v>
      </c>
      <c r="E17" s="6">
        <f>D17/(1+Landfill!$G$25)^(A17)</f>
        <v>0</v>
      </c>
    </row>
    <row r="18" spans="1:5" x14ac:dyDescent="0.25">
      <c r="A18" s="4">
        <v>15</v>
      </c>
      <c r="B18" s="5">
        <v>0</v>
      </c>
      <c r="C18" s="5">
        <f>Landfill!$G$23</f>
        <v>0</v>
      </c>
      <c r="D18" s="5">
        <f>D17*(1+Landfill!$G$26)</f>
        <v>0</v>
      </c>
      <c r="E18" s="6">
        <f>D18/(1+Landfill!$G$25)^(A18)</f>
        <v>0</v>
      </c>
    </row>
    <row r="19" spans="1:5" x14ac:dyDescent="0.25">
      <c r="A19" s="4">
        <v>16</v>
      </c>
      <c r="B19" s="5">
        <v>0</v>
      </c>
      <c r="C19" s="5">
        <f>Landfill!$G$23</f>
        <v>0</v>
      </c>
      <c r="D19" s="5">
        <f>D18*(1+Landfill!$G$26)</f>
        <v>0</v>
      </c>
      <c r="E19" s="6">
        <f>D19/(1+Landfill!$G$25)^(A19)</f>
        <v>0</v>
      </c>
    </row>
    <row r="20" spans="1:5" x14ac:dyDescent="0.25">
      <c r="A20" s="4">
        <v>17</v>
      </c>
      <c r="B20" s="5">
        <v>0</v>
      </c>
      <c r="C20" s="5">
        <f>Landfill!$G$23</f>
        <v>0</v>
      </c>
      <c r="D20" s="5">
        <f>D19*(1+Landfill!$G$26)</f>
        <v>0</v>
      </c>
      <c r="E20" s="6">
        <f>D20/(1+Landfill!$G$25)^(A20)</f>
        <v>0</v>
      </c>
    </row>
    <row r="21" spans="1:5" x14ac:dyDescent="0.25">
      <c r="A21" s="4">
        <v>18</v>
      </c>
      <c r="B21" s="5">
        <v>0</v>
      </c>
      <c r="C21" s="5">
        <f>Landfill!$G$23</f>
        <v>0</v>
      </c>
      <c r="D21" s="5">
        <f>D20*(1+Landfill!$G$26)</f>
        <v>0</v>
      </c>
      <c r="E21" s="6">
        <f>D21/(1+Landfill!$G$25)^(A21)</f>
        <v>0</v>
      </c>
    </row>
    <row r="22" spans="1:5" x14ac:dyDescent="0.25">
      <c r="A22" s="4">
        <v>19</v>
      </c>
      <c r="B22" s="5">
        <v>0</v>
      </c>
      <c r="C22" s="5">
        <f>Landfill!$G$23</f>
        <v>0</v>
      </c>
      <c r="D22" s="5">
        <f>D21*(1+Landfill!$G$26)</f>
        <v>0</v>
      </c>
      <c r="E22" s="6">
        <f>D22/(1+Landfill!$G$25)^(A22)</f>
        <v>0</v>
      </c>
    </row>
    <row r="23" spans="1:5" x14ac:dyDescent="0.25">
      <c r="A23" s="4">
        <v>20</v>
      </c>
      <c r="B23" s="5">
        <v>0</v>
      </c>
      <c r="C23" s="5">
        <f>Landfill!$G$23</f>
        <v>0</v>
      </c>
      <c r="D23" s="5">
        <f>D22*(1+Landfill!$G$26)</f>
        <v>0</v>
      </c>
      <c r="E23" s="6">
        <f>D23/(1+Landfill!$G$25)^(A23)</f>
        <v>0</v>
      </c>
    </row>
    <row r="24" spans="1:5" x14ac:dyDescent="0.25">
      <c r="A24" s="4">
        <v>21</v>
      </c>
      <c r="B24" s="5">
        <v>0</v>
      </c>
      <c r="C24" s="5">
        <f>Landfill!$G$23</f>
        <v>0</v>
      </c>
      <c r="D24" s="5">
        <f>D23*(1+Landfill!$G$26)</f>
        <v>0</v>
      </c>
      <c r="E24" s="6">
        <f>D24/(1+Landfill!$G$25)^(A24)</f>
        <v>0</v>
      </c>
    </row>
    <row r="25" spans="1:5" x14ac:dyDescent="0.25">
      <c r="A25" s="4">
        <v>22</v>
      </c>
      <c r="B25" s="5">
        <v>0</v>
      </c>
      <c r="C25" s="5">
        <f>Landfill!$G$23</f>
        <v>0</v>
      </c>
      <c r="D25" s="5">
        <f>D24*(1+Landfill!$G$26)</f>
        <v>0</v>
      </c>
      <c r="E25" s="6">
        <f>D25/(1+Landfill!$G$25)^(A25)</f>
        <v>0</v>
      </c>
    </row>
    <row r="26" spans="1:5" x14ac:dyDescent="0.25">
      <c r="A26" s="4">
        <v>23</v>
      </c>
      <c r="B26" s="5">
        <v>0</v>
      </c>
      <c r="C26" s="5">
        <f>Landfill!$G$23</f>
        <v>0</v>
      </c>
      <c r="D26" s="5">
        <f>D25*(1+Landfill!$G$26)</f>
        <v>0</v>
      </c>
      <c r="E26" s="6">
        <f>D26/(1+Landfill!$G$25)^(A26)</f>
        <v>0</v>
      </c>
    </row>
    <row r="27" spans="1:5" x14ac:dyDescent="0.25">
      <c r="A27" s="4">
        <v>24</v>
      </c>
      <c r="B27" s="5">
        <v>0</v>
      </c>
      <c r="C27" s="5">
        <f>Landfill!$G$23</f>
        <v>0</v>
      </c>
      <c r="D27" s="5">
        <f>D26*(1+Landfill!$G$26)</f>
        <v>0</v>
      </c>
      <c r="E27" s="6">
        <f>D27/(1+Landfill!$G$25)^(A27)</f>
        <v>0</v>
      </c>
    </row>
    <row r="28" spans="1:5" ht="12" thickBot="1" x14ac:dyDescent="0.3">
      <c r="A28" s="7">
        <v>25</v>
      </c>
      <c r="B28" s="8">
        <v>0</v>
      </c>
      <c r="C28" s="5">
        <f>Landfill!$G$23</f>
        <v>0</v>
      </c>
      <c r="D28" s="5">
        <f>D27*(1+Landfill!$G$26)</f>
        <v>0</v>
      </c>
      <c r="E28" s="6">
        <f>D28/(1+Landfill!$G$25)^(A28)</f>
        <v>0</v>
      </c>
    </row>
    <row r="29" spans="1:5" ht="12.5" thickTop="1" thickBot="1" x14ac:dyDescent="0.3">
      <c r="A29" s="127" t="s">
        <v>53</v>
      </c>
      <c r="B29" s="128"/>
      <c r="C29" s="128"/>
      <c r="D29" s="129"/>
      <c r="E29" s="12">
        <f>SUM(E4:E28)</f>
        <v>0</v>
      </c>
    </row>
  </sheetData>
  <mergeCells count="1">
    <mergeCell ref="A29:D29"/>
  </mergeCells>
  <pageMargins left="0.7" right="0.7" top="0.75" bottom="0.75" header="0.3" footer="0.3"/>
  <pageSetup orientation="portrait" horizontalDpi="4294967293" verticalDpi="4294967293" r:id="rId1"/>
  <headerFooter>
    <oddFooter>&amp;L&amp;1#&amp;"Calibri"&amp;11&amp;K000000Classification: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view="pageBreakPreview" zoomScaleNormal="100" zoomScaleSheetLayoutView="100" workbookViewId="0">
      <selection activeCell="E19" activeCellId="3" sqref="C7:C13 E7:E10 C19 E19"/>
    </sheetView>
  </sheetViews>
  <sheetFormatPr defaultRowHeight="14.5" x14ac:dyDescent="0.35"/>
  <cols>
    <col min="1" max="1" width="40.1796875" customWidth="1"/>
    <col min="2" max="2" width="10.26953125" customWidth="1"/>
    <col min="3" max="4" width="8.26953125" customWidth="1"/>
    <col min="5" max="5" width="7.1796875" customWidth="1"/>
    <col min="6" max="6" width="9.54296875" customWidth="1"/>
    <col min="7" max="7" width="15.54296875" customWidth="1"/>
  </cols>
  <sheetData>
    <row r="1" spans="1:7" ht="17.5" x14ac:dyDescent="0.35">
      <c r="A1" s="15" t="s">
        <v>54</v>
      </c>
      <c r="B1" s="16"/>
      <c r="C1" s="16"/>
      <c r="D1" s="16"/>
      <c r="E1" s="16"/>
      <c r="F1" s="16"/>
      <c r="G1" s="16"/>
    </row>
    <row r="2" spans="1:7" x14ac:dyDescent="0.35">
      <c r="A2" s="14" t="s">
        <v>55</v>
      </c>
      <c r="B2" s="16"/>
      <c r="C2" s="16"/>
      <c r="D2" s="16"/>
      <c r="E2" s="16"/>
      <c r="F2" s="16"/>
      <c r="G2" s="16"/>
    </row>
    <row r="3" spans="1:7" x14ac:dyDescent="0.35">
      <c r="A3" s="14"/>
      <c r="B3" s="16"/>
      <c r="C3" s="16"/>
      <c r="D3" s="16"/>
      <c r="E3" s="16"/>
      <c r="F3" s="16"/>
      <c r="G3" s="16"/>
    </row>
    <row r="4" spans="1:7" ht="16" customHeight="1" x14ac:dyDescent="0.35">
      <c r="A4" s="33" t="s">
        <v>2</v>
      </c>
      <c r="B4" s="104" t="s">
        <v>3</v>
      </c>
      <c r="C4" s="134" t="s">
        <v>4</v>
      </c>
      <c r="D4" s="135"/>
      <c r="E4" s="134" t="s">
        <v>5</v>
      </c>
      <c r="F4" s="135"/>
      <c r="G4" s="55" t="s">
        <v>6</v>
      </c>
    </row>
    <row r="5" spans="1:7" ht="16" customHeight="1" x14ac:dyDescent="0.35">
      <c r="A5" s="36"/>
      <c r="B5" s="22"/>
      <c r="C5" s="22"/>
      <c r="D5" s="22"/>
      <c r="E5" s="22"/>
      <c r="F5" s="22"/>
      <c r="G5" s="56"/>
    </row>
    <row r="6" spans="1:7" ht="16" customHeight="1" x14ac:dyDescent="0.35">
      <c r="A6" s="136" t="s">
        <v>56</v>
      </c>
      <c r="B6" s="137"/>
      <c r="C6" s="109"/>
      <c r="D6" s="21"/>
      <c r="E6" s="21"/>
      <c r="F6" s="21"/>
      <c r="G6" s="35"/>
    </row>
    <row r="7" spans="1:7" ht="16" customHeight="1" x14ac:dyDescent="0.35">
      <c r="A7" s="57" t="s">
        <v>57</v>
      </c>
      <c r="B7" s="96" t="s">
        <v>58</v>
      </c>
      <c r="C7" s="88">
        <v>0</v>
      </c>
      <c r="D7" s="30" t="s">
        <v>58</v>
      </c>
      <c r="E7" s="89">
        <v>0</v>
      </c>
      <c r="F7" s="30" t="s">
        <v>59</v>
      </c>
      <c r="G7" s="58">
        <f>E7*C7</f>
        <v>0</v>
      </c>
    </row>
    <row r="8" spans="1:7" ht="16" customHeight="1" x14ac:dyDescent="0.35">
      <c r="A8" s="36" t="s">
        <v>60</v>
      </c>
      <c r="B8" s="96" t="s">
        <v>58</v>
      </c>
      <c r="C8" s="88">
        <v>0</v>
      </c>
      <c r="D8" s="30" t="s">
        <v>58</v>
      </c>
      <c r="E8" s="89">
        <v>0</v>
      </c>
      <c r="F8" s="30" t="s">
        <v>59</v>
      </c>
      <c r="G8" s="58">
        <f t="shared" ref="G8:G13" si="0">E8*C8</f>
        <v>0</v>
      </c>
    </row>
    <row r="9" spans="1:7" ht="16" customHeight="1" x14ac:dyDescent="0.35">
      <c r="A9" s="36" t="s">
        <v>61</v>
      </c>
      <c r="B9" s="96" t="s">
        <v>58</v>
      </c>
      <c r="C9" s="88">
        <v>0</v>
      </c>
      <c r="D9" s="30" t="s">
        <v>58</v>
      </c>
      <c r="E9" s="89">
        <v>0</v>
      </c>
      <c r="F9" s="30" t="s">
        <v>59</v>
      </c>
      <c r="G9" s="58">
        <f t="shared" si="0"/>
        <v>0</v>
      </c>
    </row>
    <row r="10" spans="1:7" ht="16" customHeight="1" x14ac:dyDescent="0.35">
      <c r="A10" s="36" t="s">
        <v>62</v>
      </c>
      <c r="B10" s="96" t="s">
        <v>58</v>
      </c>
      <c r="C10" s="88">
        <v>0</v>
      </c>
      <c r="D10" s="30" t="s">
        <v>58</v>
      </c>
      <c r="E10" s="89">
        <v>0</v>
      </c>
      <c r="F10" s="30" t="s">
        <v>59</v>
      </c>
      <c r="G10" s="58">
        <f t="shared" si="0"/>
        <v>0</v>
      </c>
    </row>
    <row r="11" spans="1:7" ht="16" customHeight="1" x14ac:dyDescent="0.35">
      <c r="A11" s="36" t="s">
        <v>15</v>
      </c>
      <c r="B11" s="96" t="s">
        <v>16</v>
      </c>
      <c r="C11" s="88">
        <v>0</v>
      </c>
      <c r="D11" s="30" t="s">
        <v>17</v>
      </c>
      <c r="E11" s="24">
        <v>1</v>
      </c>
      <c r="F11" s="24">
        <v>1</v>
      </c>
      <c r="G11" s="58">
        <f t="shared" si="0"/>
        <v>0</v>
      </c>
    </row>
    <row r="12" spans="1:7" ht="16" customHeight="1" x14ac:dyDescent="0.35">
      <c r="A12" s="36" t="s">
        <v>63</v>
      </c>
      <c r="B12" s="96" t="s">
        <v>16</v>
      </c>
      <c r="C12" s="88">
        <v>0</v>
      </c>
      <c r="D12" s="30" t="s">
        <v>17</v>
      </c>
      <c r="E12" s="24">
        <v>1</v>
      </c>
      <c r="F12" s="24">
        <v>1</v>
      </c>
      <c r="G12" s="58">
        <f t="shared" si="0"/>
        <v>0</v>
      </c>
    </row>
    <row r="13" spans="1:7" ht="16" customHeight="1" x14ac:dyDescent="0.35">
      <c r="A13" s="112" t="s">
        <v>64</v>
      </c>
      <c r="B13" s="97" t="s">
        <v>16</v>
      </c>
      <c r="C13" s="88">
        <v>0</v>
      </c>
      <c r="D13" s="30" t="s">
        <v>17</v>
      </c>
      <c r="E13" s="24">
        <v>1</v>
      </c>
      <c r="F13" s="24">
        <v>1</v>
      </c>
      <c r="G13" s="58">
        <f t="shared" si="0"/>
        <v>0</v>
      </c>
    </row>
    <row r="14" spans="1:7" ht="16" customHeight="1" x14ac:dyDescent="0.35">
      <c r="A14" s="112"/>
      <c r="B14" s="21"/>
      <c r="C14" s="21"/>
      <c r="D14" s="21"/>
      <c r="E14" s="22"/>
      <c r="F14" s="22"/>
      <c r="G14" s="59"/>
    </row>
    <row r="15" spans="1:7" ht="16" customHeight="1" x14ac:dyDescent="0.35">
      <c r="A15" s="112"/>
      <c r="B15" s="21"/>
      <c r="C15" s="21"/>
      <c r="D15" s="138" t="s">
        <v>21</v>
      </c>
      <c r="E15" s="138"/>
      <c r="F15" s="138"/>
      <c r="G15" s="38">
        <f>SUM(G7:G13)</f>
        <v>0</v>
      </c>
    </row>
    <row r="16" spans="1:7" ht="16" customHeight="1" x14ac:dyDescent="0.35">
      <c r="A16" s="60"/>
      <c r="B16" s="21"/>
      <c r="C16" s="21"/>
      <c r="D16" s="21"/>
      <c r="E16" s="21"/>
      <c r="F16" s="21"/>
      <c r="G16" s="35"/>
    </row>
    <row r="17" spans="1:7" ht="16" customHeight="1" x14ac:dyDescent="0.35">
      <c r="A17" s="139" t="s">
        <v>65</v>
      </c>
      <c r="B17" s="140"/>
      <c r="C17" s="140"/>
      <c r="D17" s="140"/>
      <c r="E17" s="109"/>
      <c r="F17" s="21"/>
      <c r="G17" s="35"/>
    </row>
    <row r="18" spans="1:7" ht="16" customHeight="1" x14ac:dyDescent="0.35">
      <c r="A18" s="141" t="s">
        <v>66</v>
      </c>
      <c r="B18" s="20"/>
      <c r="C18" s="20"/>
      <c r="D18" s="23"/>
      <c r="E18" s="23"/>
      <c r="F18" s="23"/>
      <c r="G18" s="59"/>
    </row>
    <row r="19" spans="1:7" ht="16" customHeight="1" x14ac:dyDescent="0.35">
      <c r="A19" s="141"/>
      <c r="B19" s="97" t="s">
        <v>28</v>
      </c>
      <c r="C19" s="89">
        <v>0</v>
      </c>
      <c r="D19" s="24" t="s">
        <v>17</v>
      </c>
      <c r="E19" s="89">
        <v>0</v>
      </c>
      <c r="F19" s="24" t="s">
        <v>67</v>
      </c>
      <c r="G19" s="38">
        <f>E19*C19</f>
        <v>0</v>
      </c>
    </row>
    <row r="20" spans="1:7" ht="16" customHeight="1" x14ac:dyDescent="0.35">
      <c r="A20" s="112"/>
      <c r="B20" s="21"/>
      <c r="C20" s="21"/>
      <c r="D20" s="21"/>
      <c r="E20" s="21"/>
      <c r="F20" s="107" t="s">
        <v>31</v>
      </c>
      <c r="G20" s="38">
        <f>G19</f>
        <v>0</v>
      </c>
    </row>
    <row r="21" spans="1:7" ht="16" customHeight="1" x14ac:dyDescent="0.35">
      <c r="A21" s="112"/>
      <c r="B21" s="138" t="s">
        <v>68</v>
      </c>
      <c r="C21" s="138"/>
      <c r="D21" s="138"/>
      <c r="E21" s="138"/>
      <c r="F21" s="138"/>
      <c r="G21" s="38">
        <f>G20</f>
        <v>0</v>
      </c>
    </row>
    <row r="22" spans="1:7" s="1" customFormat="1" ht="16" customHeight="1" x14ac:dyDescent="0.35">
      <c r="A22" s="130"/>
      <c r="B22" s="131"/>
      <c r="C22" s="131"/>
      <c r="D22" s="131"/>
      <c r="E22" s="131"/>
      <c r="F22" s="131"/>
      <c r="G22" s="45"/>
    </row>
    <row r="23" spans="1:7" ht="16" customHeight="1" x14ac:dyDescent="0.35">
      <c r="A23" s="132" t="s">
        <v>37</v>
      </c>
      <c r="B23" s="133"/>
      <c r="C23" s="133"/>
      <c r="D23" s="133"/>
      <c r="E23" s="133"/>
      <c r="F23" s="133"/>
      <c r="G23" s="40">
        <f>SUM(G15+G21)</f>
        <v>0</v>
      </c>
    </row>
  </sheetData>
  <sheetProtection sheet="1" selectLockedCells="1"/>
  <mergeCells count="9">
    <mergeCell ref="A22:F22"/>
    <mergeCell ref="A23:F23"/>
    <mergeCell ref="C4:D4"/>
    <mergeCell ref="E4:F4"/>
    <mergeCell ref="A6:B6"/>
    <mergeCell ref="D15:F15"/>
    <mergeCell ref="A17:D17"/>
    <mergeCell ref="A18:A19"/>
    <mergeCell ref="B21:F21"/>
  </mergeCells>
  <pageMargins left="0.7" right="0.7" top="0.75" bottom="0.75" header="0.3" footer="0.3"/>
  <pageSetup scale="92" orientation="portrait" horizontalDpi="4294967293" verticalDpi="4294967293" r:id="rId1"/>
  <headerFooter>
    <oddFooter>&amp;L&amp;1#&amp;"Calibri"&amp;11&amp;K000000Classification: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8"/>
  <sheetViews>
    <sheetView view="pageBreakPreview" topLeftCell="A10" zoomScaleNormal="100" zoomScaleSheetLayoutView="100" workbookViewId="0">
      <selection activeCell="E24" activeCellId="3" sqref="C7:C19 E7:E19 C24:C26 E24:E25"/>
    </sheetView>
  </sheetViews>
  <sheetFormatPr defaultRowHeight="14.5" x14ac:dyDescent="0.35"/>
  <cols>
    <col min="1" max="1" width="47.453125" customWidth="1"/>
    <col min="2" max="2" width="12.26953125" customWidth="1"/>
    <col min="6" max="6" width="12.81640625" customWidth="1"/>
    <col min="7" max="7" width="17.7265625" customWidth="1"/>
  </cols>
  <sheetData>
    <row r="1" spans="1:7" ht="17.5" x14ac:dyDescent="0.35">
      <c r="A1" s="15" t="s">
        <v>69</v>
      </c>
      <c r="B1" s="13"/>
      <c r="C1" s="13"/>
      <c r="D1" s="13"/>
      <c r="E1" s="13"/>
      <c r="F1" s="13"/>
      <c r="G1" s="13"/>
    </row>
    <row r="2" spans="1:7" x14ac:dyDescent="0.35">
      <c r="A2" s="14" t="s">
        <v>55</v>
      </c>
      <c r="B2" s="13"/>
      <c r="C2" s="13"/>
      <c r="D2" s="13"/>
      <c r="E2" s="13"/>
      <c r="F2" s="13"/>
      <c r="G2" s="13"/>
    </row>
    <row r="3" spans="1:7" x14ac:dyDescent="0.35">
      <c r="A3" s="14"/>
      <c r="B3" s="13"/>
      <c r="C3" s="13"/>
      <c r="D3" s="13"/>
      <c r="E3" s="13"/>
      <c r="F3" s="13"/>
      <c r="G3" s="13"/>
    </row>
    <row r="4" spans="1:7" ht="19" customHeight="1" x14ac:dyDescent="0.35">
      <c r="A4" s="33" t="s">
        <v>2</v>
      </c>
      <c r="B4" s="110" t="s">
        <v>3</v>
      </c>
      <c r="C4" s="142" t="s">
        <v>4</v>
      </c>
      <c r="D4" s="143"/>
      <c r="E4" s="142" t="s">
        <v>5</v>
      </c>
      <c r="F4" s="142"/>
      <c r="G4" s="34" t="s">
        <v>6</v>
      </c>
    </row>
    <row r="5" spans="1:7" ht="19" customHeight="1" x14ac:dyDescent="0.35">
      <c r="A5" s="50"/>
      <c r="B5" s="17"/>
      <c r="C5" s="17"/>
      <c r="D5" s="18"/>
      <c r="E5" s="17"/>
      <c r="F5" s="17"/>
      <c r="G5" s="43"/>
    </row>
    <row r="6" spans="1:7" ht="19" customHeight="1" x14ac:dyDescent="0.35">
      <c r="A6" s="139" t="s">
        <v>70</v>
      </c>
      <c r="B6" s="140"/>
      <c r="C6" s="109"/>
      <c r="D6" s="111"/>
      <c r="E6" s="144"/>
      <c r="F6" s="144"/>
      <c r="G6" s="51"/>
    </row>
    <row r="7" spans="1:7" ht="19" customHeight="1" x14ac:dyDescent="0.35">
      <c r="A7" s="112" t="s">
        <v>71</v>
      </c>
      <c r="B7" s="95" t="s">
        <v>72</v>
      </c>
      <c r="C7" s="89">
        <v>0</v>
      </c>
      <c r="D7" s="24" t="s">
        <v>17</v>
      </c>
      <c r="E7" s="89">
        <v>0</v>
      </c>
      <c r="F7" s="96" t="s">
        <v>73</v>
      </c>
      <c r="G7" s="38">
        <f>C7*E7</f>
        <v>0</v>
      </c>
    </row>
    <row r="8" spans="1:7" ht="19" customHeight="1" x14ac:dyDescent="0.35">
      <c r="A8" s="112" t="s">
        <v>74</v>
      </c>
      <c r="B8" s="95" t="s">
        <v>75</v>
      </c>
      <c r="C8" s="89">
        <v>0</v>
      </c>
      <c r="D8" s="24" t="s">
        <v>17</v>
      </c>
      <c r="E8" s="89">
        <v>0</v>
      </c>
      <c r="F8" s="96" t="s">
        <v>76</v>
      </c>
      <c r="G8" s="38">
        <f t="shared" ref="G8:G19" si="0">C8*E8</f>
        <v>0</v>
      </c>
    </row>
    <row r="9" spans="1:7" ht="19" customHeight="1" x14ac:dyDescent="0.35">
      <c r="A9" s="112" t="s">
        <v>77</v>
      </c>
      <c r="B9" s="95" t="s">
        <v>78</v>
      </c>
      <c r="C9" s="89">
        <v>0</v>
      </c>
      <c r="D9" s="24" t="s">
        <v>17</v>
      </c>
      <c r="E9" s="89">
        <v>0</v>
      </c>
      <c r="F9" s="96" t="s">
        <v>59</v>
      </c>
      <c r="G9" s="38">
        <f t="shared" si="0"/>
        <v>0</v>
      </c>
    </row>
    <row r="10" spans="1:7" ht="19" customHeight="1" x14ac:dyDescent="0.35">
      <c r="A10" s="112" t="s">
        <v>79</v>
      </c>
      <c r="B10" s="95" t="s">
        <v>78</v>
      </c>
      <c r="C10" s="89">
        <v>0</v>
      </c>
      <c r="D10" s="24" t="s">
        <v>17</v>
      </c>
      <c r="E10" s="89">
        <v>0</v>
      </c>
      <c r="F10" s="96" t="s">
        <v>59</v>
      </c>
      <c r="G10" s="38">
        <f t="shared" si="0"/>
        <v>0</v>
      </c>
    </row>
    <row r="11" spans="1:7" ht="19" customHeight="1" x14ac:dyDescent="0.35">
      <c r="A11" s="112" t="s">
        <v>80</v>
      </c>
      <c r="B11" s="95" t="s">
        <v>81</v>
      </c>
      <c r="C11" s="89">
        <v>0</v>
      </c>
      <c r="D11" s="24" t="s">
        <v>17</v>
      </c>
      <c r="E11" s="89">
        <v>0</v>
      </c>
      <c r="F11" s="96" t="s">
        <v>82</v>
      </c>
      <c r="G11" s="38">
        <f t="shared" si="0"/>
        <v>0</v>
      </c>
    </row>
    <row r="12" spans="1:7" ht="19" customHeight="1" x14ac:dyDescent="0.35">
      <c r="A12" s="112" t="s">
        <v>83</v>
      </c>
      <c r="B12" s="95" t="s">
        <v>81</v>
      </c>
      <c r="C12" s="89">
        <v>0</v>
      </c>
      <c r="D12" s="24" t="s">
        <v>17</v>
      </c>
      <c r="E12" s="89">
        <v>0</v>
      </c>
      <c r="F12" s="96" t="s">
        <v>82</v>
      </c>
      <c r="G12" s="38">
        <f t="shared" si="0"/>
        <v>0</v>
      </c>
    </row>
    <row r="13" spans="1:7" ht="19" customHeight="1" x14ac:dyDescent="0.35">
      <c r="A13" s="112" t="s">
        <v>84</v>
      </c>
      <c r="B13" s="95" t="s">
        <v>81</v>
      </c>
      <c r="C13" s="89">
        <v>0</v>
      </c>
      <c r="D13" s="24" t="s">
        <v>17</v>
      </c>
      <c r="E13" s="89">
        <v>0</v>
      </c>
      <c r="F13" s="96" t="s">
        <v>82</v>
      </c>
      <c r="G13" s="38">
        <f t="shared" si="0"/>
        <v>0</v>
      </c>
    </row>
    <row r="14" spans="1:7" ht="19" customHeight="1" x14ac:dyDescent="0.35">
      <c r="A14" s="112" t="s">
        <v>85</v>
      </c>
      <c r="B14" s="95" t="s">
        <v>81</v>
      </c>
      <c r="C14" s="89">
        <v>0</v>
      </c>
      <c r="D14" s="24" t="s">
        <v>17</v>
      </c>
      <c r="E14" s="89">
        <v>0</v>
      </c>
      <c r="F14" s="96" t="s">
        <v>82</v>
      </c>
      <c r="G14" s="38">
        <f t="shared" si="0"/>
        <v>0</v>
      </c>
    </row>
    <row r="15" spans="1:7" ht="19" customHeight="1" x14ac:dyDescent="0.35">
      <c r="A15" s="112" t="s">
        <v>86</v>
      </c>
      <c r="B15" s="95" t="s">
        <v>87</v>
      </c>
      <c r="C15" s="89">
        <v>0</v>
      </c>
      <c r="D15" s="24" t="s">
        <v>17</v>
      </c>
      <c r="E15" s="89">
        <v>0</v>
      </c>
      <c r="F15" s="96" t="s">
        <v>88</v>
      </c>
      <c r="G15" s="38">
        <f t="shared" si="0"/>
        <v>0</v>
      </c>
    </row>
    <row r="16" spans="1:7" ht="19" customHeight="1" x14ac:dyDescent="0.35">
      <c r="A16" s="112" t="s">
        <v>89</v>
      </c>
      <c r="B16" s="95" t="s">
        <v>81</v>
      </c>
      <c r="C16" s="89">
        <v>0</v>
      </c>
      <c r="D16" s="24" t="s">
        <v>17</v>
      </c>
      <c r="E16" s="89">
        <v>0</v>
      </c>
      <c r="F16" s="96" t="s">
        <v>82</v>
      </c>
      <c r="G16" s="38">
        <f t="shared" si="0"/>
        <v>0</v>
      </c>
    </row>
    <row r="17" spans="1:7" ht="19" customHeight="1" x14ac:dyDescent="0.35">
      <c r="A17" s="112" t="s">
        <v>90</v>
      </c>
      <c r="B17" s="95" t="s">
        <v>91</v>
      </c>
      <c r="C17" s="89">
        <v>0</v>
      </c>
      <c r="D17" s="24" t="s">
        <v>17</v>
      </c>
      <c r="E17" s="89">
        <v>0</v>
      </c>
      <c r="F17" s="96" t="s">
        <v>92</v>
      </c>
      <c r="G17" s="38">
        <f t="shared" si="0"/>
        <v>0</v>
      </c>
    </row>
    <row r="18" spans="1:7" ht="19" customHeight="1" x14ac:dyDescent="0.35">
      <c r="A18" s="112" t="s">
        <v>15</v>
      </c>
      <c r="B18" s="95" t="s">
        <v>91</v>
      </c>
      <c r="C18" s="89">
        <v>0</v>
      </c>
      <c r="D18" s="24" t="s">
        <v>17</v>
      </c>
      <c r="E18" s="89">
        <v>0</v>
      </c>
      <c r="F18" s="96" t="s">
        <v>92</v>
      </c>
      <c r="G18" s="38">
        <f t="shared" si="0"/>
        <v>0</v>
      </c>
    </row>
    <row r="19" spans="1:7" ht="19" customHeight="1" x14ac:dyDescent="0.35">
      <c r="A19" s="112" t="s">
        <v>18</v>
      </c>
      <c r="B19" s="95" t="s">
        <v>91</v>
      </c>
      <c r="C19" s="89">
        <v>0</v>
      </c>
      <c r="D19" s="24" t="s">
        <v>17</v>
      </c>
      <c r="E19" s="89">
        <v>0</v>
      </c>
      <c r="F19" s="96" t="s">
        <v>92</v>
      </c>
      <c r="G19" s="38">
        <f t="shared" si="0"/>
        <v>0</v>
      </c>
    </row>
    <row r="20" spans="1:7" ht="19" customHeight="1" x14ac:dyDescent="0.35">
      <c r="A20" s="112"/>
      <c r="B20" s="26"/>
      <c r="C20" s="26"/>
      <c r="D20" s="26"/>
      <c r="E20" s="26"/>
      <c r="F20" s="107" t="s">
        <v>19</v>
      </c>
      <c r="G20" s="38">
        <f>SUM(G7:G19)</f>
        <v>0</v>
      </c>
    </row>
    <row r="21" spans="1:7" ht="19" customHeight="1" x14ac:dyDescent="0.35">
      <c r="A21" s="52"/>
      <c r="B21" s="19"/>
      <c r="C21" s="107"/>
      <c r="D21" s="107"/>
      <c r="E21" s="107"/>
      <c r="F21" s="107" t="s">
        <v>20</v>
      </c>
      <c r="G21" s="38">
        <f>G20*0.2</f>
        <v>0</v>
      </c>
    </row>
    <row r="22" spans="1:7" ht="19" customHeight="1" x14ac:dyDescent="0.35">
      <c r="A22" s="112"/>
      <c r="B22" s="26"/>
      <c r="C22" s="26"/>
      <c r="D22" s="19"/>
      <c r="E22" s="107"/>
      <c r="F22" s="107" t="s">
        <v>21</v>
      </c>
      <c r="G22" s="38">
        <f>G21+G20</f>
        <v>0</v>
      </c>
    </row>
    <row r="23" spans="1:7" ht="19" customHeight="1" x14ac:dyDescent="0.35">
      <c r="A23" s="108" t="s">
        <v>93</v>
      </c>
      <c r="B23" s="113"/>
      <c r="C23" s="113"/>
      <c r="D23" s="26"/>
      <c r="E23" s="26"/>
      <c r="F23" s="26"/>
      <c r="G23" s="39"/>
    </row>
    <row r="24" spans="1:7" ht="19" customHeight="1" x14ac:dyDescent="0.35">
      <c r="A24" s="36" t="s">
        <v>27</v>
      </c>
      <c r="B24" s="30" t="s">
        <v>28</v>
      </c>
      <c r="C24" s="89">
        <v>0</v>
      </c>
      <c r="D24" s="24" t="s">
        <v>17</v>
      </c>
      <c r="E24" s="89">
        <v>0</v>
      </c>
      <c r="F24" s="49" t="s">
        <v>67</v>
      </c>
      <c r="G24" s="37">
        <f>E24*C24</f>
        <v>0</v>
      </c>
    </row>
    <row r="25" spans="1:7" ht="19" customHeight="1" x14ac:dyDescent="0.35">
      <c r="A25" s="36" t="s">
        <v>30</v>
      </c>
      <c r="B25" s="30" t="s">
        <v>28</v>
      </c>
      <c r="C25" s="89">
        <v>0</v>
      </c>
      <c r="D25" s="24" t="s">
        <v>17</v>
      </c>
      <c r="E25" s="89">
        <v>0</v>
      </c>
      <c r="F25" s="49" t="s">
        <v>67</v>
      </c>
      <c r="G25" s="37">
        <f>E25*C25</f>
        <v>0</v>
      </c>
    </row>
    <row r="26" spans="1:7" ht="19" customHeight="1" x14ac:dyDescent="0.35">
      <c r="A26" s="36" t="s">
        <v>94</v>
      </c>
      <c r="B26" s="30" t="s">
        <v>91</v>
      </c>
      <c r="C26" s="89">
        <v>0</v>
      </c>
      <c r="D26" s="24" t="s">
        <v>17</v>
      </c>
      <c r="E26" s="24">
        <v>1</v>
      </c>
      <c r="F26" s="49"/>
      <c r="G26" s="37">
        <f>F26*C26</f>
        <v>0</v>
      </c>
    </row>
    <row r="27" spans="1:7" ht="19" customHeight="1" x14ac:dyDescent="0.35">
      <c r="A27" s="52"/>
      <c r="B27" s="107"/>
      <c r="C27" s="107"/>
      <c r="D27" s="107"/>
      <c r="E27" s="107"/>
      <c r="F27" s="107" t="s">
        <v>95</v>
      </c>
      <c r="G27" s="38">
        <f>SUM(G24:G26)</f>
        <v>0</v>
      </c>
    </row>
    <row r="28" spans="1:7" ht="19" customHeight="1" x14ac:dyDescent="0.35">
      <c r="A28" s="47"/>
      <c r="B28" s="53"/>
      <c r="C28" s="53"/>
      <c r="D28" s="53"/>
      <c r="E28" s="53"/>
      <c r="F28" s="103" t="s">
        <v>96</v>
      </c>
      <c r="G28" s="54">
        <f>G27+G22</f>
        <v>0</v>
      </c>
    </row>
  </sheetData>
  <sheetProtection sheet="1" selectLockedCells="1"/>
  <mergeCells count="4">
    <mergeCell ref="C4:D4"/>
    <mergeCell ref="E4:F4"/>
    <mergeCell ref="A6:B6"/>
    <mergeCell ref="E6:F6"/>
  </mergeCells>
  <pageMargins left="0.7" right="0.7" top="0.75" bottom="0.75" header="0.3" footer="0.3"/>
  <pageSetup scale="78" orientation="portrait" horizontalDpi="4294967293" verticalDpi="4294967293" r:id="rId1"/>
  <headerFooter>
    <oddFooter>&amp;L&amp;1#&amp;"Calibri"&amp;11&amp;K000000Classification: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view="pageBreakPreview" topLeftCell="A4" zoomScale="130" zoomScaleNormal="100" zoomScaleSheetLayoutView="130" workbookViewId="0">
      <selection activeCell="C20" activeCellId="2" sqref="C7:C14 E7:E12 C20"/>
    </sheetView>
  </sheetViews>
  <sheetFormatPr defaultRowHeight="14.5" x14ac:dyDescent="0.35"/>
  <cols>
    <col min="1" max="1" width="36.453125" customWidth="1"/>
    <col min="2" max="2" width="11.54296875" customWidth="1"/>
    <col min="5" max="5" width="9.26953125" customWidth="1"/>
    <col min="6" max="6" width="11.54296875" customWidth="1"/>
  </cols>
  <sheetData>
    <row r="1" spans="1:7" ht="17.5" x14ac:dyDescent="0.35">
      <c r="A1" s="15" t="s">
        <v>97</v>
      </c>
      <c r="B1" s="13"/>
      <c r="C1" s="13"/>
      <c r="D1" s="13"/>
      <c r="E1" s="13"/>
      <c r="F1" s="13"/>
      <c r="G1" s="13"/>
    </row>
    <row r="2" spans="1:7" x14ac:dyDescent="0.35">
      <c r="A2" s="14" t="s">
        <v>55</v>
      </c>
      <c r="B2" s="13"/>
      <c r="C2" s="13"/>
      <c r="D2" s="13"/>
      <c r="E2" s="13"/>
      <c r="F2" s="13"/>
      <c r="G2" s="13"/>
    </row>
    <row r="3" spans="1:7" x14ac:dyDescent="0.35">
      <c r="A3" s="14"/>
      <c r="B3" s="13"/>
      <c r="C3" s="13"/>
      <c r="D3" s="13"/>
      <c r="E3" s="13"/>
      <c r="F3" s="13"/>
      <c r="G3" s="13"/>
    </row>
    <row r="4" spans="1:7" ht="16" customHeight="1" x14ac:dyDescent="0.35">
      <c r="A4" s="33" t="s">
        <v>2</v>
      </c>
      <c r="B4" s="110" t="s">
        <v>3</v>
      </c>
      <c r="C4" s="142" t="s">
        <v>4</v>
      </c>
      <c r="D4" s="143"/>
      <c r="E4" s="142" t="s">
        <v>5</v>
      </c>
      <c r="F4" s="143"/>
      <c r="G4" s="34" t="s">
        <v>6</v>
      </c>
    </row>
    <row r="5" spans="1:7" ht="16" customHeight="1" x14ac:dyDescent="0.35">
      <c r="A5" s="41"/>
      <c r="B5" s="24"/>
      <c r="C5" s="24"/>
      <c r="D5" s="27"/>
      <c r="E5" s="24"/>
      <c r="F5" s="27"/>
      <c r="G5" s="37"/>
    </row>
    <row r="6" spans="1:7" ht="16" customHeight="1" x14ac:dyDescent="0.35">
      <c r="A6" s="105" t="s">
        <v>56</v>
      </c>
      <c r="B6" s="106"/>
      <c r="C6" s="106"/>
      <c r="D6" s="28"/>
      <c r="E6" s="28"/>
      <c r="F6" s="28"/>
      <c r="G6" s="42"/>
    </row>
    <row r="7" spans="1:7" ht="16" customHeight="1" x14ac:dyDescent="0.35">
      <c r="A7" s="36" t="s">
        <v>98</v>
      </c>
      <c r="B7" s="96" t="s">
        <v>72</v>
      </c>
      <c r="C7" s="90">
        <v>0</v>
      </c>
      <c r="D7" s="24" t="s">
        <v>17</v>
      </c>
      <c r="E7" s="89">
        <v>0</v>
      </c>
      <c r="F7" s="96" t="s">
        <v>99</v>
      </c>
      <c r="G7" s="37">
        <f>E7*C7</f>
        <v>0</v>
      </c>
    </row>
    <row r="8" spans="1:7" ht="16" customHeight="1" x14ac:dyDescent="0.35">
      <c r="A8" s="36" t="s">
        <v>100</v>
      </c>
      <c r="B8" s="96" t="s">
        <v>81</v>
      </c>
      <c r="C8" s="90">
        <v>0</v>
      </c>
      <c r="D8" s="24" t="s">
        <v>17</v>
      </c>
      <c r="E8" s="89">
        <v>0</v>
      </c>
      <c r="F8" s="96" t="s">
        <v>82</v>
      </c>
      <c r="G8" s="37">
        <f t="shared" ref="G8:G14" si="0">E8*C8</f>
        <v>0</v>
      </c>
    </row>
    <row r="9" spans="1:7" ht="16" customHeight="1" x14ac:dyDescent="0.35">
      <c r="A9" s="36" t="s">
        <v>101</v>
      </c>
      <c r="B9" s="96" t="s">
        <v>58</v>
      </c>
      <c r="C9" s="90">
        <v>0</v>
      </c>
      <c r="D9" s="24" t="s">
        <v>17</v>
      </c>
      <c r="E9" s="89">
        <v>0</v>
      </c>
      <c r="F9" s="96" t="s">
        <v>59</v>
      </c>
      <c r="G9" s="37">
        <f t="shared" si="0"/>
        <v>0</v>
      </c>
    </row>
    <row r="10" spans="1:7" ht="16" customHeight="1" x14ac:dyDescent="0.35">
      <c r="A10" s="36" t="s">
        <v>102</v>
      </c>
      <c r="B10" s="96" t="s">
        <v>72</v>
      </c>
      <c r="C10" s="90">
        <v>0</v>
      </c>
      <c r="D10" s="24" t="s">
        <v>17</v>
      </c>
      <c r="E10" s="89">
        <v>0</v>
      </c>
      <c r="F10" s="96" t="s">
        <v>99</v>
      </c>
      <c r="G10" s="37">
        <f t="shared" si="0"/>
        <v>0</v>
      </c>
    </row>
    <row r="11" spans="1:7" ht="16" customHeight="1" x14ac:dyDescent="0.35">
      <c r="A11" s="36" t="s">
        <v>103</v>
      </c>
      <c r="B11" s="96" t="s">
        <v>81</v>
      </c>
      <c r="C11" s="90">
        <v>0</v>
      </c>
      <c r="D11" s="24" t="s">
        <v>17</v>
      </c>
      <c r="E11" s="89">
        <v>0</v>
      </c>
      <c r="F11" s="96" t="s">
        <v>82</v>
      </c>
      <c r="G11" s="37">
        <f t="shared" si="0"/>
        <v>0</v>
      </c>
    </row>
    <row r="12" spans="1:7" ht="16" customHeight="1" x14ac:dyDescent="0.35">
      <c r="A12" s="36" t="s">
        <v>104</v>
      </c>
      <c r="B12" s="96" t="s">
        <v>58</v>
      </c>
      <c r="C12" s="90">
        <v>0</v>
      </c>
      <c r="D12" s="24" t="s">
        <v>17</v>
      </c>
      <c r="E12" s="89">
        <v>0</v>
      </c>
      <c r="F12" s="96" t="s">
        <v>59</v>
      </c>
      <c r="G12" s="37">
        <f t="shared" si="0"/>
        <v>0</v>
      </c>
    </row>
    <row r="13" spans="1:7" ht="16" customHeight="1" x14ac:dyDescent="0.35">
      <c r="A13" s="36" t="s">
        <v>15</v>
      </c>
      <c r="B13" s="96" t="s">
        <v>91</v>
      </c>
      <c r="C13" s="90">
        <v>0</v>
      </c>
      <c r="D13" s="24" t="s">
        <v>17</v>
      </c>
      <c r="E13" s="24">
        <v>1</v>
      </c>
      <c r="F13" s="24"/>
      <c r="G13" s="37">
        <f t="shared" si="0"/>
        <v>0</v>
      </c>
    </row>
    <row r="14" spans="1:7" ht="16" customHeight="1" x14ac:dyDescent="0.35">
      <c r="A14" s="36" t="s">
        <v>105</v>
      </c>
      <c r="B14" s="96" t="s">
        <v>91</v>
      </c>
      <c r="C14" s="90">
        <v>0</v>
      </c>
      <c r="D14" s="24" t="s">
        <v>17</v>
      </c>
      <c r="E14" s="24">
        <v>1</v>
      </c>
      <c r="F14" s="24"/>
      <c r="G14" s="37">
        <f t="shared" si="0"/>
        <v>0</v>
      </c>
    </row>
    <row r="15" spans="1:7" ht="16" customHeight="1" x14ac:dyDescent="0.35">
      <c r="A15" s="112"/>
      <c r="B15" s="26"/>
      <c r="C15" s="26"/>
      <c r="D15" s="28"/>
      <c r="E15" s="26"/>
      <c r="F15" s="24" t="s">
        <v>19</v>
      </c>
      <c r="G15" s="37">
        <f>SUM(G7:G14)</f>
        <v>0</v>
      </c>
    </row>
    <row r="16" spans="1:7" ht="16" customHeight="1" x14ac:dyDescent="0.35">
      <c r="A16" s="112"/>
      <c r="B16" s="19"/>
      <c r="C16" s="25"/>
      <c r="D16" s="20"/>
      <c r="E16" s="20"/>
      <c r="F16" s="49" t="s">
        <v>20</v>
      </c>
      <c r="G16" s="37">
        <f>G15*0.2</f>
        <v>0</v>
      </c>
    </row>
    <row r="17" spans="1:7" ht="17.649999999999999" customHeight="1" x14ac:dyDescent="0.35">
      <c r="A17" s="112"/>
      <c r="B17" s="26"/>
      <c r="C17" s="26"/>
      <c r="D17" s="19"/>
      <c r="E17" s="20"/>
      <c r="F17" s="49" t="s">
        <v>21</v>
      </c>
      <c r="G17" s="37">
        <f>G16+G15</f>
        <v>0</v>
      </c>
    </row>
    <row r="18" spans="1:7" ht="16" customHeight="1" x14ac:dyDescent="0.35">
      <c r="A18" s="108"/>
      <c r="B18" s="26"/>
      <c r="C18" s="26"/>
      <c r="D18" s="26"/>
      <c r="E18" s="26"/>
      <c r="F18" s="26"/>
      <c r="G18" s="44"/>
    </row>
    <row r="19" spans="1:7" ht="16" customHeight="1" x14ac:dyDescent="0.35">
      <c r="A19" s="91" t="s">
        <v>106</v>
      </c>
      <c r="B19" s="25"/>
      <c r="C19" s="25"/>
      <c r="D19" s="25"/>
      <c r="E19" s="25"/>
      <c r="F19" s="25"/>
      <c r="G19" s="44"/>
    </row>
    <row r="20" spans="1:7" ht="16" customHeight="1" x14ac:dyDescent="0.35">
      <c r="A20" s="112" t="s">
        <v>107</v>
      </c>
      <c r="B20" s="113" t="s">
        <v>91</v>
      </c>
      <c r="C20" s="90">
        <v>0</v>
      </c>
      <c r="D20" s="24" t="s">
        <v>17</v>
      </c>
      <c r="E20" s="24">
        <v>1</v>
      </c>
      <c r="F20" s="20"/>
      <c r="G20" s="38">
        <f>E20*C20</f>
        <v>0</v>
      </c>
    </row>
    <row r="21" spans="1:7" ht="16" customHeight="1" x14ac:dyDescent="0.35">
      <c r="A21" s="112"/>
      <c r="C21" s="25"/>
      <c r="D21" s="20"/>
      <c r="E21" s="20"/>
      <c r="F21" s="107" t="s">
        <v>68</v>
      </c>
      <c r="G21" s="38">
        <f>G20</f>
        <v>0</v>
      </c>
    </row>
    <row r="22" spans="1:7" ht="16" customHeight="1" x14ac:dyDescent="0.35">
      <c r="A22" s="46"/>
      <c r="B22" s="107"/>
      <c r="C22" s="107"/>
      <c r="D22" s="107"/>
      <c r="E22" s="107"/>
      <c r="F22" s="107"/>
      <c r="G22" s="39"/>
    </row>
    <row r="23" spans="1:7" ht="16" customHeight="1" x14ac:dyDescent="0.35">
      <c r="A23" s="47"/>
      <c r="B23" s="103"/>
      <c r="C23" s="103"/>
      <c r="D23" s="103"/>
      <c r="E23" s="103"/>
      <c r="F23" s="48" t="s">
        <v>96</v>
      </c>
      <c r="G23" s="40">
        <f>G21+G17</f>
        <v>0</v>
      </c>
    </row>
  </sheetData>
  <sheetProtection sheet="1" selectLockedCells="1"/>
  <mergeCells count="2">
    <mergeCell ref="E4:F4"/>
    <mergeCell ref="C4:D4"/>
  </mergeCells>
  <pageMargins left="0.7" right="0.7" top="0.75" bottom="0.75" header="0.3" footer="0.3"/>
  <pageSetup scale="93" orientation="portrait" horizontalDpi="4294967293" verticalDpi="4294967293" r:id="rId1"/>
  <headerFooter>
    <oddFooter>&amp;L&amp;1#&amp;"Calibri"&amp;11&amp;K000000Classification: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4"/>
  <sheetViews>
    <sheetView view="pageBreakPreview" zoomScale="130" zoomScaleNormal="100" zoomScaleSheetLayoutView="130" workbookViewId="0">
      <selection activeCell="E16" activeCellId="3" sqref="C7:C10 E7:E8 C16:C17 E16:E17"/>
    </sheetView>
  </sheetViews>
  <sheetFormatPr defaultRowHeight="14.5" x14ac:dyDescent="0.35"/>
  <cols>
    <col min="1" max="1" width="35.1796875" customWidth="1"/>
    <col min="2" max="2" width="10.453125" customWidth="1"/>
    <col min="6" max="6" width="13.7265625" customWidth="1"/>
    <col min="7" max="7" width="14.54296875" customWidth="1"/>
  </cols>
  <sheetData>
    <row r="1" spans="1:7" ht="17.5" x14ac:dyDescent="0.35">
      <c r="A1" s="147" t="s">
        <v>108</v>
      </c>
      <c r="B1" s="147"/>
      <c r="C1" s="147"/>
      <c r="D1" s="147"/>
      <c r="E1" s="147"/>
      <c r="F1" s="147"/>
      <c r="G1" s="147"/>
    </row>
    <row r="2" spans="1:7" x14ac:dyDescent="0.35">
      <c r="A2" s="146" t="s">
        <v>55</v>
      </c>
      <c r="B2" s="146"/>
      <c r="C2" s="146"/>
      <c r="D2" s="146"/>
      <c r="E2" s="146"/>
      <c r="F2" s="146"/>
      <c r="G2" s="146"/>
    </row>
    <row r="3" spans="1:7" x14ac:dyDescent="0.35">
      <c r="A3" s="113"/>
      <c r="B3" s="113"/>
      <c r="C3" s="113"/>
      <c r="D3" s="113"/>
      <c r="E3" s="113"/>
      <c r="F3" s="113"/>
      <c r="G3" s="113"/>
    </row>
    <row r="4" spans="1:7" ht="15" customHeight="1" x14ac:dyDescent="0.35">
      <c r="A4" s="33" t="s">
        <v>2</v>
      </c>
      <c r="B4" s="110" t="s">
        <v>3</v>
      </c>
      <c r="C4" s="110"/>
      <c r="D4" s="110" t="s">
        <v>4</v>
      </c>
      <c r="E4" s="110"/>
      <c r="F4" s="110" t="s">
        <v>5</v>
      </c>
      <c r="G4" s="34" t="s">
        <v>6</v>
      </c>
    </row>
    <row r="5" spans="1:7" ht="15" customHeight="1" x14ac:dyDescent="0.35">
      <c r="A5" s="112"/>
      <c r="B5" s="19"/>
      <c r="C5" s="19"/>
      <c r="D5" s="19"/>
      <c r="E5" s="19"/>
      <c r="F5" s="19"/>
      <c r="G5" s="35"/>
    </row>
    <row r="6" spans="1:7" ht="15" customHeight="1" x14ac:dyDescent="0.35">
      <c r="A6" s="136" t="s">
        <v>56</v>
      </c>
      <c r="B6" s="137"/>
      <c r="C6" s="109"/>
      <c r="D6" s="19"/>
      <c r="E6" s="19"/>
      <c r="F6" s="19"/>
      <c r="G6" s="35"/>
    </row>
    <row r="7" spans="1:7" ht="15" customHeight="1" x14ac:dyDescent="0.35">
      <c r="A7" s="36" t="s">
        <v>57</v>
      </c>
      <c r="B7" s="30" t="s">
        <v>58</v>
      </c>
      <c r="C7" s="89">
        <v>0</v>
      </c>
      <c r="D7" s="30" t="s">
        <v>58</v>
      </c>
      <c r="E7" s="89">
        <v>0</v>
      </c>
      <c r="F7" s="30" t="s">
        <v>59</v>
      </c>
      <c r="G7" s="37">
        <f>E7*C7</f>
        <v>0</v>
      </c>
    </row>
    <row r="8" spans="1:7" ht="15" customHeight="1" x14ac:dyDescent="0.35">
      <c r="A8" s="36" t="s">
        <v>109</v>
      </c>
      <c r="B8" s="30" t="s">
        <v>58</v>
      </c>
      <c r="C8" s="89">
        <v>0</v>
      </c>
      <c r="D8" s="29" t="s">
        <v>58</v>
      </c>
      <c r="E8" s="89">
        <v>0</v>
      </c>
      <c r="F8" s="29" t="s">
        <v>59</v>
      </c>
      <c r="G8" s="37">
        <f t="shared" ref="G8:G10" si="0">E8*C8</f>
        <v>0</v>
      </c>
    </row>
    <row r="9" spans="1:7" ht="15" customHeight="1" x14ac:dyDescent="0.35">
      <c r="A9" s="36" t="s">
        <v>15</v>
      </c>
      <c r="B9" s="30" t="s">
        <v>110</v>
      </c>
      <c r="C9" s="89">
        <v>0</v>
      </c>
      <c r="D9" s="30" t="s">
        <v>17</v>
      </c>
      <c r="E9" s="24">
        <v>1</v>
      </c>
      <c r="F9" s="24"/>
      <c r="G9" s="37">
        <f t="shared" si="0"/>
        <v>0</v>
      </c>
    </row>
    <row r="10" spans="1:7" ht="15" customHeight="1" x14ac:dyDescent="0.35">
      <c r="A10" s="36" t="s">
        <v>18</v>
      </c>
      <c r="B10" s="30" t="s">
        <v>110</v>
      </c>
      <c r="C10" s="89">
        <v>0</v>
      </c>
      <c r="D10" s="29" t="s">
        <v>17</v>
      </c>
      <c r="E10" s="24">
        <v>1</v>
      </c>
      <c r="F10" s="29"/>
      <c r="G10" s="37">
        <f t="shared" si="0"/>
        <v>0</v>
      </c>
    </row>
    <row r="11" spans="1:7" ht="15" customHeight="1" x14ac:dyDescent="0.35">
      <c r="A11" s="36"/>
      <c r="B11" s="32"/>
      <c r="C11" s="19"/>
      <c r="D11" s="32"/>
      <c r="E11" s="19"/>
      <c r="F11" s="107" t="s">
        <v>19</v>
      </c>
      <c r="G11" s="38">
        <f>SUM(G7:G10)</f>
        <v>0</v>
      </c>
    </row>
    <row r="12" spans="1:7" ht="15" customHeight="1" x14ac:dyDescent="0.35">
      <c r="A12" s="112"/>
      <c r="B12" s="138" t="s">
        <v>20</v>
      </c>
      <c r="C12" s="138"/>
      <c r="D12" s="138"/>
      <c r="E12" s="138"/>
      <c r="F12" s="138"/>
      <c r="G12" s="38">
        <f>G11*0.2</f>
        <v>0</v>
      </c>
    </row>
    <row r="13" spans="1:7" ht="15" customHeight="1" x14ac:dyDescent="0.35">
      <c r="A13" s="112"/>
      <c r="B13" s="19"/>
      <c r="C13" s="19"/>
      <c r="D13" s="138" t="s">
        <v>21</v>
      </c>
      <c r="E13" s="138"/>
      <c r="F13" s="138"/>
      <c r="G13" s="38">
        <f>G12+G11</f>
        <v>0</v>
      </c>
    </row>
    <row r="14" spans="1:7" ht="15" customHeight="1" x14ac:dyDescent="0.35">
      <c r="A14" s="112"/>
      <c r="B14" s="19"/>
      <c r="C14" s="19"/>
      <c r="D14" s="19"/>
      <c r="E14" s="19"/>
      <c r="F14" s="19"/>
      <c r="G14" s="39"/>
    </row>
    <row r="15" spans="1:7" ht="15" customHeight="1" x14ac:dyDescent="0.35">
      <c r="A15" s="139" t="s">
        <v>111</v>
      </c>
      <c r="B15" s="140"/>
      <c r="C15" s="140"/>
      <c r="D15" s="140"/>
      <c r="E15" s="109"/>
      <c r="F15" s="19"/>
      <c r="G15" s="39"/>
    </row>
    <row r="16" spans="1:7" ht="15" customHeight="1" x14ac:dyDescent="0.35">
      <c r="A16" s="112" t="s">
        <v>27</v>
      </c>
      <c r="B16" s="95" t="s">
        <v>28</v>
      </c>
      <c r="C16" s="89">
        <v>0</v>
      </c>
      <c r="D16" s="30" t="s">
        <v>112</v>
      </c>
      <c r="E16" s="89">
        <v>0</v>
      </c>
      <c r="F16" s="30" t="s">
        <v>67</v>
      </c>
      <c r="G16" s="37">
        <f>E16*C16</f>
        <v>0</v>
      </c>
    </row>
    <row r="17" spans="1:7" ht="15" customHeight="1" x14ac:dyDescent="0.35">
      <c r="A17" s="36" t="s">
        <v>30</v>
      </c>
      <c r="B17" s="30" t="s">
        <v>28</v>
      </c>
      <c r="C17" s="89">
        <v>0</v>
      </c>
      <c r="D17" s="29" t="s">
        <v>113</v>
      </c>
      <c r="E17" s="89">
        <v>0</v>
      </c>
      <c r="F17" s="29" t="s">
        <v>67</v>
      </c>
      <c r="G17" s="37">
        <f>E17*C17</f>
        <v>0</v>
      </c>
    </row>
    <row r="18" spans="1:7" ht="15" customHeight="1" x14ac:dyDescent="0.35">
      <c r="A18" s="112"/>
      <c r="B18" s="19"/>
      <c r="C18" s="19"/>
      <c r="D18" s="31"/>
      <c r="E18" s="19"/>
      <c r="F18" s="107" t="s">
        <v>31</v>
      </c>
      <c r="G18" s="38">
        <f>SUM(G16:G17)</f>
        <v>0</v>
      </c>
    </row>
    <row r="19" spans="1:7" ht="15" customHeight="1" x14ac:dyDescent="0.35">
      <c r="A19" s="112"/>
      <c r="B19" s="138" t="s">
        <v>20</v>
      </c>
      <c r="C19" s="138"/>
      <c r="D19" s="138"/>
      <c r="E19" s="138"/>
      <c r="F19" s="138"/>
      <c r="G19" s="38">
        <f>G18*0.2</f>
        <v>0</v>
      </c>
    </row>
    <row r="20" spans="1:7" ht="19" customHeight="1" x14ac:dyDescent="0.35">
      <c r="A20" s="112"/>
      <c r="B20" s="138" t="s">
        <v>114</v>
      </c>
      <c r="C20" s="138"/>
      <c r="D20" s="138"/>
      <c r="E20" s="138"/>
      <c r="F20" s="138"/>
      <c r="G20" s="38">
        <f>G19+G18</f>
        <v>0</v>
      </c>
    </row>
    <row r="21" spans="1:7" ht="15" customHeight="1" x14ac:dyDescent="0.35">
      <c r="A21" s="145"/>
      <c r="B21" s="146"/>
      <c r="C21" s="146"/>
      <c r="D21" s="146"/>
      <c r="E21" s="146"/>
      <c r="F21" s="146"/>
      <c r="G21" s="39"/>
    </row>
    <row r="22" spans="1:7" ht="15" customHeight="1" x14ac:dyDescent="0.35">
      <c r="A22" s="132" t="s">
        <v>115</v>
      </c>
      <c r="B22" s="133"/>
      <c r="C22" s="133"/>
      <c r="D22" s="133"/>
      <c r="E22" s="133"/>
      <c r="F22" s="133"/>
      <c r="G22" s="40">
        <f>SUM(G20+G13)</f>
        <v>0</v>
      </c>
    </row>
    <row r="23" spans="1:7" ht="15" customHeight="1" x14ac:dyDescent="0.35"/>
    <row r="24" spans="1:7" ht="15" customHeight="1" x14ac:dyDescent="0.35"/>
  </sheetData>
  <sheetProtection sheet="1" selectLockedCells="1"/>
  <mergeCells count="10">
    <mergeCell ref="B19:F19"/>
    <mergeCell ref="B20:F20"/>
    <mergeCell ref="A21:F21"/>
    <mergeCell ref="A22:F22"/>
    <mergeCell ref="A1:G1"/>
    <mergeCell ref="A2:G2"/>
    <mergeCell ref="A6:B6"/>
    <mergeCell ref="B12:F12"/>
    <mergeCell ref="D13:F13"/>
    <mergeCell ref="A15:D15"/>
  </mergeCells>
  <pageMargins left="0.7" right="0.7" top="0.75" bottom="0.75" header="0.3" footer="0.3"/>
  <pageSetup scale="88" orientation="portrait" horizontalDpi="4294967293" verticalDpi="4294967293" r:id="rId1"/>
  <headerFooter>
    <oddFooter>&amp;L&amp;1#&amp;"Calibri"&amp;11&amp;K000000Classification: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5E6DF1C14BF489B6A16D8FE19D930" ma:contentTypeVersion="1" ma:contentTypeDescription="Create a new document." ma:contentTypeScope="" ma:versionID="15cce49b4e04ea578b18c0c09ca982ec">
  <xsd:schema xmlns:xsd="http://www.w3.org/2001/XMLSchema" xmlns:xs="http://www.w3.org/2001/XMLSchema" xmlns:p="http://schemas.microsoft.com/office/2006/metadata/properties" xmlns:ns2="59efdec0-70dc-4de4-b43f-be473b6cc075" targetNamespace="http://schemas.microsoft.com/office/2006/metadata/properties" ma:root="true" ma:fieldsID="5d25386888f59b9debff1fc976cc122c" ns2:_="">
    <xsd:import namespace="59efdec0-70dc-4de4-b43f-be473b6cc07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fdec0-70dc-4de4-b43f-be473b6cc0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3A83C7-A81F-48DD-A02C-0CAE96E060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394A1-3176-4F88-B109-5E53956CF30B}">
  <ds:schemaRefs>
    <ds:schemaRef ds:uri="http://schemas.microsoft.com/office/2006/documentManagement/types"/>
    <ds:schemaRef ds:uri="59efdec0-70dc-4de4-b43f-be473b6cc075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F3B0358-C77B-4BA2-90B6-4F3DEFC70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fdec0-70dc-4de4-b43f-be473b6cc0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Landfill</vt:lpstr>
      <vt:lpstr>LF_NPV</vt:lpstr>
      <vt:lpstr>Compost</vt:lpstr>
      <vt:lpstr>Hazardous Waste</vt:lpstr>
      <vt:lpstr>Used Oil</vt:lpstr>
      <vt:lpstr>Storage Site</vt:lpstr>
      <vt:lpstr>Landfill!Print_Area</vt:lpstr>
    </vt:vector>
  </TitlesOfParts>
  <Manager/>
  <Company>GoA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Security for Waste Facilites</dc:title>
  <dc:subject/>
  <dc:creator>Government of Alberta Environment and Parks</dc:creator>
  <cp:keywords>A template to assist in calculating the amount of security required for waste facilities</cp:keywords>
  <dc:description/>
  <cp:revision/>
  <dcterms:created xsi:type="dcterms:W3CDTF">2021-03-01T23:11:08Z</dcterms:created>
  <dcterms:modified xsi:type="dcterms:W3CDTF">2024-03-21T19:13:44Z</dcterms:modified>
  <cp:category>Security Classification: PUBLIC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0x010100BFC5E6DF1C14BF489B6A16D8FE19D930</vt:lpwstr>
  </property>
  <property fmtid="{D5CDD505-2E9C-101B-9397-08002B2CF9AE}" pid="3" name="MSIP_Label_60c3ebf9-3c2f-4745-a75f-55836bdb736f_Enabled">
    <vt:lpwstr>true</vt:lpwstr>
  </property>
  <property fmtid="{D5CDD505-2E9C-101B-9397-08002B2CF9AE}" pid="4" name="MSIP_Label_60c3ebf9-3c2f-4745-a75f-55836bdb736f_SetDate">
    <vt:lpwstr>2022-02-14T20:43:07Z</vt:lpwstr>
  </property>
  <property fmtid="{D5CDD505-2E9C-101B-9397-08002B2CF9AE}" pid="5" name="MSIP_Label_60c3ebf9-3c2f-4745-a75f-55836bdb736f_Method">
    <vt:lpwstr>Privileged</vt:lpwstr>
  </property>
  <property fmtid="{D5CDD505-2E9C-101B-9397-08002B2CF9AE}" pid="6" name="MSIP_Label_60c3ebf9-3c2f-4745-a75f-55836bdb736f_Name">
    <vt:lpwstr>Public</vt:lpwstr>
  </property>
  <property fmtid="{D5CDD505-2E9C-101B-9397-08002B2CF9AE}" pid="7" name="MSIP_Label_60c3ebf9-3c2f-4745-a75f-55836bdb736f_SiteId">
    <vt:lpwstr>2bb51c06-af9b-42c5-8bf5-3c3b7b10850b</vt:lpwstr>
  </property>
  <property fmtid="{D5CDD505-2E9C-101B-9397-08002B2CF9AE}" pid="8" name="MSIP_Label_60c3ebf9-3c2f-4745-a75f-55836bdb736f_ActionId">
    <vt:lpwstr>5cc70717-3c69-44ff-b6f2-ec6347b3ecf7</vt:lpwstr>
  </property>
  <property fmtid="{D5CDD505-2E9C-101B-9397-08002B2CF9AE}" pid="9" name="MSIP_Label_60c3ebf9-3c2f-4745-a75f-55836bdb736f_ContentBits">
    <vt:lpwstr>2</vt:lpwstr>
  </property>
</Properties>
</file>