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0" documentId="8_{6B058F72-4B04-4BD0-AB7C-89BB711A1F30}" xr6:coauthVersionLast="47" xr6:coauthVersionMax="47" xr10:uidLastSave="{00000000-0000-0000-0000-000000000000}"/>
  <workbookProtection workbookAlgorithmName="SHA-512" workbookHashValue="M+uSIM46+tof/5YsZMgaFzChdB9ls00vxS0DFUh+gRR+BjFH1TN75dq8bhgx3bd4sU+QTS44rH9n0NQzqE3dhg==" workbookSaltValue="+kzJgUn8m18Vn7+0Lm6BTA==" workbookSpinCount="100000" lockStructure="1"/>
  <bookViews>
    <workbookView xWindow="26625" yWindow="1890" windowWidth="22890" windowHeight="13080" activeTab="1" xr2:uid="{00000000-000D-0000-FFFF-FFFF00000000}"/>
  </bookViews>
  <sheets>
    <sheet name="Bituminous Coal Year End" sheetId="6" r:id="rId1"/>
    <sheet name="Coal 5" sheetId="1" r:id="rId2"/>
    <sheet name="Schedule 5a" sheetId="2" r:id="rId3"/>
    <sheet name="Schedule 5b" sheetId="3" r:id="rId4"/>
    <sheet name="Schedule 5c" sheetId="4" r:id="rId5"/>
    <sheet name="Form Instructions" sheetId="7" r:id="rId6"/>
    <sheet name="ADMIN" sheetId="8" r:id="rId7"/>
  </sheets>
  <definedNames>
    <definedName name="_xlnm.Print_Area" localSheetId="1">'Coal 5'!$A$1:$P$86</definedName>
    <definedName name="_xlnm.Print_Area" localSheetId="5">'Form Instructions'!$A:$D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D5" i="3"/>
  <c r="D5" i="2"/>
  <c r="K35" i="3" l="1"/>
  <c r="C6" i="1" l="1"/>
  <c r="C7" i="1" l="1"/>
  <c r="D6" i="3" l="1"/>
  <c r="C9" i="4"/>
  <c r="D7" i="3"/>
  <c r="D7" i="2"/>
  <c r="C8" i="1"/>
  <c r="D6" i="2"/>
  <c r="C8" i="4" l="1"/>
  <c r="K36" i="3" l="1"/>
  <c r="J48" i="2" l="1"/>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G60" i="1"/>
  <c r="G59" i="1"/>
  <c r="G17" i="1"/>
  <c r="G14" i="1"/>
  <c r="J60" i="2" l="1"/>
  <c r="G31" i="1" l="1"/>
  <c r="G19" i="1"/>
  <c r="G18" i="1"/>
  <c r="G20" i="1" l="1"/>
  <c r="G61" i="1" l="1"/>
  <c r="G25" i="1" l="1"/>
  <c r="F16" i="4"/>
  <c r="J52" i="2" l="1"/>
  <c r="J51" i="2"/>
  <c r="J50" i="2"/>
  <c r="J49" i="2"/>
  <c r="J47" i="2"/>
  <c r="J46" i="2"/>
  <c r="J53" i="2" l="1"/>
  <c r="F40" i="2"/>
  <c r="G27" i="1"/>
  <c r="F17" i="1" l="1"/>
  <c r="K37" i="3" l="1"/>
  <c r="K38" i="3"/>
  <c r="K34" i="3"/>
  <c r="K40" i="3" s="1"/>
  <c r="H61" i="3" l="1"/>
  <c r="K61" i="3" s="1"/>
  <c r="H56" i="3"/>
  <c r="K56" i="3" s="1"/>
  <c r="J16" i="4"/>
  <c r="G22" i="1"/>
  <c r="F22" i="4" s="1"/>
  <c r="J22" i="4" s="1"/>
  <c r="J25" i="4" l="1"/>
  <c r="M25" i="4" s="1"/>
  <c r="M26" i="4" s="1"/>
  <c r="M28" i="4" s="1"/>
  <c r="M29" i="4" s="1"/>
  <c r="K62" i="3"/>
  <c r="J27" i="1"/>
  <c r="J22" i="1"/>
  <c r="G33" i="1" s="1"/>
  <c r="G35" i="1" s="1"/>
  <c r="G49" i="1" l="1"/>
  <c r="K35" i="1"/>
  <c r="K36" i="1" s="1"/>
  <c r="K38" i="1" l="1"/>
  <c r="K40" i="1" s="1"/>
  <c r="G40" i="1" s="1"/>
  <c r="G50" i="1" l="1"/>
  <c r="G51" i="1" s="1"/>
  <c r="K51" i="1" s="1"/>
  <c r="K54" i="1" s="1"/>
  <c r="G42" i="1"/>
  <c r="J11" i="2" l="1"/>
  <c r="J41" i="2" s="1"/>
  <c r="H40" i="2" s="1"/>
</calcChain>
</file>

<file path=xl/sharedStrings.xml><?xml version="1.0" encoding="utf-8"?>
<sst xmlns="http://schemas.openxmlformats.org/spreadsheetml/2006/main" count="708" uniqueCount="284">
  <si>
    <t>BITUMINOUS COAL</t>
  </si>
  <si>
    <t>Purchaser</t>
  </si>
  <si>
    <t>Other</t>
  </si>
  <si>
    <t>Current Year ($)</t>
  </si>
  <si>
    <t>Crown Portion</t>
  </si>
  <si>
    <t>Total Sales</t>
  </si>
  <si>
    <t>($)</t>
  </si>
  <si>
    <t>–</t>
  </si>
  <si>
    <t>=</t>
  </si>
  <si>
    <t>x</t>
  </si>
  <si>
    <t>+</t>
  </si>
  <si>
    <t>►</t>
  </si>
  <si>
    <t>Deductions:</t>
  </si>
  <si>
    <t>÷</t>
  </si>
  <si>
    <t>Name</t>
  </si>
  <si>
    <t>Telephone</t>
  </si>
  <si>
    <t>Fax:</t>
  </si>
  <si>
    <t>◄</t>
  </si>
  <si>
    <t>Part C. Total royalty payable</t>
  </si>
  <si>
    <t>Part D. Average annual sales rate</t>
  </si>
  <si>
    <t>Coal 5</t>
  </si>
  <si>
    <t>Overpayments will be issued a refund.</t>
  </si>
  <si>
    <t>Underpayments require a payment to be made to the Government of Alberta.</t>
  </si>
  <si>
    <t>Sales (tonnes)</t>
  </si>
  <si>
    <t>Total</t>
  </si>
  <si>
    <t>Utilities</t>
  </si>
  <si>
    <t>SCHEDULE OF ALLOWED COSTS</t>
  </si>
  <si>
    <t>Land</t>
  </si>
  <si>
    <t>Buildings</t>
  </si>
  <si>
    <t>PROJECT PAYBACK SCHEDULE</t>
  </si>
  <si>
    <t xml:space="preserve">    Only mines that have not reached payback status are required to submit this Schedule.</t>
  </si>
  <si>
    <t>(Tonnes)</t>
  </si>
  <si>
    <t>if positive, enter "0"</t>
  </si>
  <si>
    <t>(date)</t>
  </si>
  <si>
    <t>From line 5007</t>
  </si>
  <si>
    <t>From line 5013</t>
  </si>
  <si>
    <t>Line 5004 (Total sales)</t>
  </si>
  <si>
    <t>Line 5005 (Total sales)</t>
  </si>
  <si>
    <t>Line</t>
  </si>
  <si>
    <t>Name of the person or company name that is paying the royalty.</t>
  </si>
  <si>
    <t>Production year for which the report is being filed.</t>
  </si>
  <si>
    <t>The second-tier calculation is done using production values of the total mine operation.</t>
  </si>
  <si>
    <t>Royatly rate charged to net revenue, for mines in post-payout status.</t>
  </si>
  <si>
    <t>Months</t>
  </si>
  <si>
    <t>Position of the person submitting the royalty report.</t>
  </si>
  <si>
    <t>Email address of the person submitting the royalty report.</t>
  </si>
  <si>
    <t>Email</t>
  </si>
  <si>
    <t>Payable second-tier monthly installment; Line 5028 ÷ 12.</t>
  </si>
  <si>
    <t>If pre-payout, enter "0" into Line 5028</t>
  </si>
  <si>
    <t>Payable second tier royalty due for the production year; Line 5026 X 0.13. If pre-payout, enter "0".</t>
  </si>
  <si>
    <t>Line 5024 of past Coal 5</t>
  </si>
  <si>
    <t>Line 5016 - Line 5023</t>
  </si>
  <si>
    <t>Line 5017 + Line 5019 + Line 5020 + Line 5021 + Line 5022</t>
  </si>
  <si>
    <t>Value from Line 5024 of the Coal 5 report from the previous produciton year.</t>
  </si>
  <si>
    <t>For mines that have not achieved payback, second-tier royalty is not payable, enter "0" into Line 5028</t>
  </si>
  <si>
    <t>Portion of net revenue (or loss) attributed to Crown-leased coal; Line 5024 x Line 5025.</t>
  </si>
  <si>
    <t>Value from Line 5013.</t>
  </si>
  <si>
    <t>The total amount to spent on capital costs allowable under the Coal Royalty Regulation.</t>
  </si>
  <si>
    <t>Line 5017 x 0.10</t>
  </si>
  <si>
    <t>The total amount spent on operating costs allowable under the Coal Royalty Regulation.</t>
  </si>
  <si>
    <t>Line 5014 + Line 5015</t>
  </si>
  <si>
    <t>Total product revenut for mine. Value from Line 5007 (Total Sales).</t>
  </si>
  <si>
    <t>Line 5011 x 0.01</t>
  </si>
  <si>
    <t>The first-tier royalty rate.</t>
  </si>
  <si>
    <t>Line 5005 - Line 5006</t>
  </si>
  <si>
    <t>The Crown portion of coal sales from the mine.</t>
  </si>
  <si>
    <t>The Crown poriton of revenue at point of sale. This normally considered to be at the port.</t>
  </si>
  <si>
    <t>The Crown portion (%) of total mine production; Line 5008 (Crown Portion) ÷ Line 5004 (Total Sales)</t>
  </si>
  <si>
    <t>First-tier royalty payable, from Line 5013.</t>
  </si>
  <si>
    <t>Second-tier royalty payable, from Line 5028.</t>
  </si>
  <si>
    <t>The total royalty paid during the production year.</t>
  </si>
  <si>
    <t>Value from Line 5004; the total amount of coal sold from the mine.</t>
  </si>
  <si>
    <t>Revenue from the processing on outside substances.</t>
  </si>
  <si>
    <t>Revenue from the sale of property or rights.</t>
  </si>
  <si>
    <t>Proceeds from litigation or insurance recoveries.</t>
  </si>
  <si>
    <t>For equipment, plant or buildings. The maximum allowed is limited to the purchase cost of each item.</t>
  </si>
  <si>
    <t>Proceeds from the sale of capital assets during the production year.</t>
  </si>
  <si>
    <t>For costs directly attributable to the operations at the coal mine, during the production year/</t>
  </si>
  <si>
    <t>For employees whose work is wholly and and directly attributable to the production, processing or delivery of the marketable coal from the coal mine, or reclamation activities necessitated by the production of coal from the coal mine, during the production year.</t>
  </si>
  <si>
    <t>For costs directly attributable to the coal mine, during the production year.</t>
  </si>
  <si>
    <t>For the purchase of new property, plants and equipment, during the production year.</t>
  </si>
  <si>
    <t>For costs associated with the installation of new property, plants and equipment.</t>
  </si>
  <si>
    <t>For costs that are greater than 50% of acquiring an equilvalent new asset.</t>
  </si>
  <si>
    <t>For projects that are allowable as capital costs, during the production year.</t>
  </si>
  <si>
    <t>Allowed if it is close proximity to, and associated with, the coal mine, and within the production year.</t>
  </si>
  <si>
    <t>For costs required by a government agency, during the production year.</t>
  </si>
  <si>
    <t>For costs directly attributed to the coal mine, during the production year.</t>
  </si>
  <si>
    <t>For the purchase of land for the coal mine, during the production year.</t>
  </si>
  <si>
    <t>Proceeds from credits or discounts received during the production year.</t>
  </si>
  <si>
    <t>Proceeds received from economic assistance during the production year.</t>
  </si>
  <si>
    <t>Schedule 5a</t>
  </si>
  <si>
    <t>Schedule 5b</t>
  </si>
  <si>
    <t>Schedule 5c</t>
  </si>
  <si>
    <t>The amount paid to the Crown for first-tier royalty.</t>
  </si>
  <si>
    <t>revenue:</t>
  </si>
  <si>
    <t>costs:</t>
  </si>
  <si>
    <t>payback:</t>
  </si>
  <si>
    <t>(%)</t>
  </si>
  <si>
    <t>The revennue at point of sale with transportation costs subtracted. From Line 5011 of Coal 5.</t>
  </si>
  <si>
    <t>Addition revenue generated from sources other than product revenue. From Line 5015 of Coal 5.</t>
  </si>
  <si>
    <t>The total amount spen on capital costs allowable under the Coal Royalty Regulation, during the production year.</t>
  </si>
  <si>
    <t>The total amount to spent on operating costs allowable under the Coal Royalty Regulation, during the production year.</t>
  </si>
  <si>
    <t>The outstanding payback balance at the beginning of the production year. This number should be entered as a negative number.</t>
  </si>
  <si>
    <t>Estimated date that payback will be achieved for the coal mine. Enter the date into the space provided.</t>
  </si>
  <si>
    <t>All revenues and costs are to normally be reported as positive values, unless the flow of money is opposite of its normal direction. For example, a capital cost is normally reported as a positive value; if the sale of an asset results in a capital cost revenue, it should be reported as a negative value.</t>
  </si>
  <si>
    <t>Total marketable coal sales from the mine. (Round to the nearest tonne)</t>
  </si>
  <si>
    <t>Line 5031 - Line 5034</t>
  </si>
  <si>
    <t>Total royalty payable; Line 5032 + Line 5033</t>
  </si>
  <si>
    <t>Line 5036 ÷ Line 5037; the average coal sale price for the mine.</t>
  </si>
  <si>
    <t>Value from Line 5005; the total revenue at point of sale from the mine..</t>
  </si>
  <si>
    <t>All mines must complete this part of the form, pre-payout mines check box and enter "0" into Line 5028.</t>
  </si>
  <si>
    <t>The  allowance for indirect costs is 10% of the allowed direct operating costs.</t>
  </si>
  <si>
    <t>Additional other net proceeds and recoveries; specify in space provided.</t>
  </si>
  <si>
    <t>Balance ($)</t>
  </si>
  <si>
    <t>Cash production costs per attached Statement of Commodities</t>
  </si>
  <si>
    <t>Report costs as positive values and revenue as negative values, on this schedule.</t>
  </si>
  <si>
    <t>Net change in unpaid items</t>
  </si>
  <si>
    <t>Forms</t>
  </si>
  <si>
    <t>Shedule 5b - Schedule of allowed costs</t>
  </si>
  <si>
    <t>Coal 5 - Annual production report</t>
  </si>
  <si>
    <t>SCHEDULE OF REVENUES</t>
  </si>
  <si>
    <t>Schedule 5c - Project payback schedule</t>
  </si>
  <si>
    <t>Shedule 5a - Schedule of revenues</t>
  </si>
  <si>
    <t>Bituminous coal</t>
  </si>
  <si>
    <t>Annual production report</t>
  </si>
  <si>
    <r>
      <t xml:space="preserve">The annual production report for bituminous coal is the year end reporting of coal production and calculation of royalty payable for the production year. Any differences between the forecast provided in the Coal 4 royalty form, at the beginning of the year, and the monthly Coal 3 forms, submitted throughout the year, are reconciled at this point. 
Royalty overpayments will be refunded to the payor and underpayments will result in an amount owing to the Government of Alberta.
The Coal 5 is due March 31 following the production year. If this day falls on a weekend, it is due the last business day before that date.
</t>
    </r>
    <r>
      <rPr>
        <b/>
        <u/>
        <sz val="10"/>
        <rFont val="Arial"/>
        <family val="2"/>
      </rPr>
      <t xml:space="preserve">Instructions
</t>
    </r>
    <r>
      <rPr>
        <sz val="10"/>
        <rFont val="Arial"/>
        <family val="2"/>
      </rPr>
      <t>All mines must fill in all sections and schedules of this royalty report.</t>
    </r>
    <r>
      <rPr>
        <b/>
        <u/>
        <sz val="10"/>
        <rFont val="Arial"/>
        <family val="2"/>
      </rPr>
      <t xml:space="preserve">
</t>
    </r>
    <r>
      <rPr>
        <sz val="10"/>
        <rFont val="Arial"/>
        <family val="2"/>
      </rPr>
      <t>This form will automatically perform all necessary calculations. The cells highlighted in blue are for the entry of data.
Values should be entered into the form as positive numbers, unless they represent a transfer of money opposite of what is normal. For example, if an item is normally a cost but produced a revenue, enter it as a negative value.</t>
    </r>
  </si>
  <si>
    <t>Leases from which coal was produced:</t>
  </si>
  <si>
    <t>10% annual allowance; based on a return allowance of 0.007974 per month.</t>
  </si>
  <si>
    <t>-</t>
  </si>
  <si>
    <t>Activity ID</t>
  </si>
  <si>
    <t>Royalty Client</t>
  </si>
  <si>
    <t>Primary Royalty Client</t>
  </si>
  <si>
    <t>Production Year</t>
  </si>
  <si>
    <t>Marketable Coal Sales</t>
  </si>
  <si>
    <t>Revenue at Point of Sale</t>
  </si>
  <si>
    <t>Transportation Costs</t>
  </si>
  <si>
    <t>Product Revenue for Mine</t>
  </si>
  <si>
    <t>Product Revenue</t>
  </si>
  <si>
    <r>
      <rPr>
        <sz val="11"/>
        <rFont val="Arial"/>
        <family val="2"/>
      </rPr>
      <t>First-Tier Royalty Payable</t>
    </r>
    <r>
      <rPr>
        <b/>
        <sz val="11"/>
        <rFont val="Arial"/>
        <family val="2"/>
      </rPr>
      <t xml:space="preserve"> </t>
    </r>
    <r>
      <rPr>
        <sz val="11"/>
        <rFont val="Arial"/>
        <family val="2"/>
      </rPr>
      <t>(if negative, enter "0")</t>
    </r>
  </si>
  <si>
    <t>Part A. First-Tier Royalty</t>
  </si>
  <si>
    <t>Part B. Second-Tier Royalty</t>
  </si>
  <si>
    <t>Other Net Proceeds and Recoveries</t>
  </si>
  <si>
    <t>Minemouth Revenue</t>
  </si>
  <si>
    <t>Allowed Direct Operating Costs</t>
  </si>
  <si>
    <t>Allowance for Indirect Costs</t>
  </si>
  <si>
    <t>Allowed Capital Costs</t>
  </si>
  <si>
    <t>First-Tier Crown Royalty</t>
  </si>
  <si>
    <t>Net Loss Brought Forward, if any</t>
  </si>
  <si>
    <t>Total Deductions</t>
  </si>
  <si>
    <t>Net Revenue or (net loss) for Mine</t>
  </si>
  <si>
    <t>Crown Share of Mine Production</t>
  </si>
  <si>
    <t>Crown Share of Net Revenue or (net loss)</t>
  </si>
  <si>
    <t>Second-Tier Royalty Payable (if negative, enter "0")</t>
  </si>
  <si>
    <t>Second-Tier Monthly Installment</t>
  </si>
  <si>
    <t>By submitting this form through the Electronic Transfer System, I certify that the data provided is complete and correct and in accordance with the Coal Royalty Regulation.</t>
  </si>
  <si>
    <t>From line 5028</t>
  </si>
  <si>
    <t>(first name)</t>
  </si>
  <si>
    <t>CERTIFICATION</t>
  </si>
  <si>
    <t>(last name)</t>
  </si>
  <si>
    <t>Sales values for induvidual countries. Use one line per country, fill in country name in the space provided. If space is insufficient, submit an additional form. The sales revenue is calculated across: Sales x Price.  If negative amount you must enter the '-' prior to the value.</t>
  </si>
  <si>
    <t>Total rail freight costs for transportation of coal and enter '-' if negative value.</t>
  </si>
  <si>
    <t>Total despatch and demmurrage costs for transportation of coal and enter '-' if negative value.</t>
  </si>
  <si>
    <t>Total detention and switching costs for transportation of coal and enter '-' if negative value.</t>
  </si>
  <si>
    <t>Total wharfage and testing costs for transportation of coal and enter '-' if negative value.</t>
  </si>
  <si>
    <t>Freight in inventory, end of year (EOY) and enter '-' if negative value.</t>
  </si>
  <si>
    <t>Freight in inventory, beginning of year (BOY) and enter '-' if negative value.</t>
  </si>
  <si>
    <t>Other transportation costs; specify in space provided and enter '-' if negative value.</t>
  </si>
  <si>
    <t>Description</t>
  </si>
  <si>
    <t xml:space="preserve">Name of the person or company name that is paying the royalty. </t>
  </si>
  <si>
    <t xml:space="preserve"> </t>
  </si>
  <si>
    <t>Phone number of the person submitting the royalty report.</t>
  </si>
  <si>
    <t>Fax number of the person submitting the royalty report.</t>
  </si>
  <si>
    <t>…Page 2</t>
  </si>
  <si>
    <t>Page 1…</t>
  </si>
  <si>
    <t>Total of Sales and Price. Add Lines 5048 to 5078 for each.</t>
  </si>
  <si>
    <t>Sales Revenue ($)</t>
  </si>
  <si>
    <t>The total revenue at point of sale. This normally considered to be at the port.  From Line 5079 of 5a.</t>
  </si>
  <si>
    <t>The Crown portion of  the cost to transport the coal to the point of sale.  From line 5080 of 5a.</t>
  </si>
  <si>
    <t>Line 5009 - Line 5010 - From line 5087 of 5a.</t>
  </si>
  <si>
    <t>Addition revenue generated from sources other than product revenue.  From line 5068 of 5a.</t>
  </si>
  <si>
    <t>Total revenue from all sales. Add Lines 5048 to 5078 for Sales revenue.  Enter value in Line 5005 of Coal 5.</t>
  </si>
  <si>
    <t>Line 5080 + Line 5081 + Line 5082 - Line 5083 + Line 5084 + Line 5085 + Line 5086 -  Enter value in Line 5006 of Coal 5.</t>
  </si>
  <si>
    <t>($/Tonne)</t>
  </si>
  <si>
    <t>CMD-Bit Coal 5 Royalty Form-2017/01</t>
  </si>
  <si>
    <t>CMD-Bit Coal 5a Royalty Form-2017/01</t>
  </si>
  <si>
    <t>CMD-Bit Coal 5b Royalty Form-2017/01</t>
  </si>
  <si>
    <t>CMD-Bit Coal 5c Royalty Form-2017/01</t>
  </si>
  <si>
    <t>The first and last name of the person submitting the royalty report.</t>
  </si>
  <si>
    <t>COAL 5</t>
  </si>
  <si>
    <t>COAL 5a</t>
  </si>
  <si>
    <r>
      <t xml:space="preserve">Add Lines 5064 to 5067 - </t>
    </r>
    <r>
      <rPr>
        <b/>
        <sz val="10"/>
        <rFont val="Arial"/>
        <family val="2"/>
      </rPr>
      <t xml:space="preserve"> Enter value in Line 5015 of Coal 5.</t>
    </r>
  </si>
  <si>
    <t>to</t>
  </si>
  <si>
    <t>COAL 5b</t>
  </si>
  <si>
    <t>For assets that qualify as an allowed capital cost, but are under $1000. Do not include as an allowed capital cost.  Allowable if the cost is less than 50% of an equivalent new asset: an identical item, or a similar one, if the original is no longer available, during the production year.</t>
  </si>
  <si>
    <t xml:space="preserve">Reclamation  </t>
  </si>
  <si>
    <t>Add Line 5098 to Line 5125. Enter into Line 5017 on Coal 5.</t>
  </si>
  <si>
    <t>Add Lines 5127 to 5135.</t>
  </si>
  <si>
    <t>Add Lines 5137 to 5139.</t>
  </si>
  <si>
    <t>Line 5136 + Line 5140. Enter into Line 5020 on Coal 5.</t>
  </si>
  <si>
    <t>COAL 5c</t>
  </si>
  <si>
    <t>Line 5145 + Line 5150</t>
  </si>
  <si>
    <t>Line 5152 + Line 5153 + Line 5154</t>
  </si>
  <si>
    <t>Net revenue (positive) or loss (negative) for the production year. Line 5151 + Line 5155</t>
  </si>
  <si>
    <t>Line 5148 + Line 5156</t>
  </si>
  <si>
    <t>10 % of the net mid-balance. Line 5157 x 0.10</t>
  </si>
  <si>
    <t>Line 5157 + Line 5159</t>
  </si>
  <si>
    <t>COAL 5 REPORTING INSTRUCTIONS</t>
  </si>
  <si>
    <t xml:space="preserve">BITUMINOUS COAL </t>
  </si>
  <si>
    <t xml:space="preserve"> ANNUAL PRODUCTION REPORT </t>
  </si>
  <si>
    <t>Page…2</t>
  </si>
  <si>
    <t>Royalty Paid</t>
  </si>
  <si>
    <t>Total Royalty Payable</t>
  </si>
  <si>
    <t>Over/(Under) Payment</t>
  </si>
  <si>
    <t>Total tonnes Sold</t>
  </si>
  <si>
    <t>Rate per Metric tonne</t>
  </si>
  <si>
    <t>Price($/Tonne)</t>
  </si>
  <si>
    <t>Total Revenue</t>
  </si>
  <si>
    <t>Total Other Net Proceeds and Recoveries</t>
  </si>
  <si>
    <t>Total Transportation Costs</t>
  </si>
  <si>
    <t>Line 5015. Other Net Proceeds and Recoveries</t>
  </si>
  <si>
    <t>Line 5005. Total Revenue at Point of Sale</t>
  </si>
  <si>
    <t>Line 5017 - Allowed direct operating costs</t>
  </si>
  <si>
    <t>Mine Employee Salaries, Wages and Wage Benefits</t>
  </si>
  <si>
    <t>Mine Employee Travel and Relocation</t>
  </si>
  <si>
    <t>Contract Labour</t>
  </si>
  <si>
    <t>Safety Equipment and Training</t>
  </si>
  <si>
    <t>Purchased Fuel</t>
  </si>
  <si>
    <t>Materials and Supplies</t>
  </si>
  <si>
    <t>Reclamation Expenditures</t>
  </si>
  <si>
    <t>Rent or Lease Payments</t>
  </si>
  <si>
    <t>Property Insurance</t>
  </si>
  <si>
    <t>Municipal Taxes</t>
  </si>
  <si>
    <t>Mineral Rights/Surface Lease Rentals</t>
  </si>
  <si>
    <t>Allowed Capital Costs, Less than $1,000</t>
  </si>
  <si>
    <t>Repairs and Maintenance</t>
  </si>
  <si>
    <t>Total Operating Costs</t>
  </si>
  <si>
    <t>Leased Equipment</t>
  </si>
  <si>
    <t>Demurrage Payable</t>
  </si>
  <si>
    <t>Total Allowed Direct Operating Costs</t>
  </si>
  <si>
    <t>Line 5020 - Allowed Capital Costs</t>
  </si>
  <si>
    <t>Property, Plant and Equipment</t>
  </si>
  <si>
    <t>Construction, Assembly and Installation</t>
  </si>
  <si>
    <t>Third Party Construction</t>
  </si>
  <si>
    <t>Required Municipal/Regional Improvements</t>
  </si>
  <si>
    <t>Exploratory Drilling</t>
  </si>
  <si>
    <t>Salaries and Wages for Capital Projects</t>
  </si>
  <si>
    <t>Total Capital Costs</t>
  </si>
  <si>
    <t>Credits/Discounts Received</t>
  </si>
  <si>
    <t>Economic Assistance</t>
  </si>
  <si>
    <t>Total Allowed Capital Costs</t>
  </si>
  <si>
    <t>Opening Balance</t>
  </si>
  <si>
    <t>Other Net Proceeds</t>
  </si>
  <si>
    <t>First-Tier Royalty</t>
  </si>
  <si>
    <t>Total Allowed Project Costs</t>
  </si>
  <si>
    <t>Net Revenue or (loss), for the Production Year</t>
  </si>
  <si>
    <t>Net Mid-Balance</t>
  </si>
  <si>
    <t>Return Allowance</t>
  </si>
  <si>
    <t>Closing Balance</t>
  </si>
  <si>
    <t>Position Held</t>
  </si>
  <si>
    <t>Final Balance ($)</t>
  </si>
  <si>
    <t>Prior Year adj ($)</t>
  </si>
  <si>
    <t>Despatch Receivable</t>
  </si>
  <si>
    <t>Other Insurance</t>
  </si>
  <si>
    <t>Capital Assets and Disposal Proceeds</t>
  </si>
  <si>
    <t>First-Tier</t>
  </si>
  <si>
    <t>Second-Tier</t>
  </si>
  <si>
    <t>Previous Year ($)</t>
  </si>
  <si>
    <t>Final Balance</t>
  </si>
  <si>
    <t>Line 5006. Itemized Transportation Costs</t>
  </si>
  <si>
    <t xml:space="preserve"> List any other net change in unpaid items.</t>
  </si>
  <si>
    <t xml:space="preserve"> Enter any other cash production costs per attached Statement of Commodities</t>
  </si>
  <si>
    <t>Form Id</t>
  </si>
  <si>
    <t xml:space="preserve">Vesrsion </t>
  </si>
  <si>
    <t>CMDBITANULPRDRPT</t>
  </si>
  <si>
    <t>The mine activity ID as reference in the mine confirmation letter.</t>
  </si>
  <si>
    <t>The  total cost to transport the coal to the point of sale.  From Line 5087 of 5a.</t>
  </si>
  <si>
    <r>
      <t>The coal mine royalty activity ID registered with Alberta Energy as reference in the mine confirmation letter.  The identification of the mine consists of the Royalty Type (BIT) and the Activity ID (</t>
    </r>
    <r>
      <rPr>
        <sz val="10"/>
        <color rgb="FFFF0000"/>
        <rFont val="Arial"/>
        <family val="2"/>
      </rPr>
      <t>EDMONTON</t>
    </r>
    <r>
      <rPr>
        <sz val="10"/>
        <rFont val="Arial"/>
        <family val="2"/>
      </rPr>
      <t>).  Only EDMONTON is required to be entered in this field.</t>
    </r>
  </si>
  <si>
    <t>Name of the person or company name that is the primary royalty client.</t>
  </si>
  <si>
    <t>Estimated Date of Project Payback, if Mine has an Outstanding Balance</t>
  </si>
  <si>
    <t>BITUMINOUS COAL YEAR - title page</t>
  </si>
  <si>
    <t>When you enter the Activity ID, Royalty Client and Production Year - this information will auto populate the Coal 5 and Schedules 5a/5b/5c tabs</t>
  </si>
  <si>
    <t>*</t>
  </si>
  <si>
    <r>
      <rPr>
        <sz val="10"/>
        <color rgb="FFFF0000"/>
        <rFont val="Arial"/>
        <family val="2"/>
      </rPr>
      <t xml:space="preserve">*  </t>
    </r>
    <r>
      <rPr>
        <sz val="10"/>
        <rFont val="Arial"/>
        <family val="2"/>
      </rPr>
      <t xml:space="preserve">PRE-PAYOUT
</t>
    </r>
    <r>
      <rPr>
        <i/>
        <sz val="10"/>
        <rFont val="Arial"/>
        <family val="2"/>
      </rPr>
      <t>(select YES/NO)</t>
    </r>
  </si>
  <si>
    <t>For mines that have or have not achieved payback (are still in pre-payout status), you must select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</si>
</sst>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quot;$&quot;* \(#,##0.00\)_-;_-&quot;$&quot;* &quot;0.00&quot;_-;_-@_-"/>
    <numFmt numFmtId="165" formatCode="_-&quot;$&quot;* #,##0.00_-;\-&quot;$&quot;* #,##0.00_-;_-&quot;$&quot;* &quot;0.00&quot;_-;_-@_-"/>
    <numFmt numFmtId="166" formatCode="&quot;$&quot;#,##0.00"/>
    <numFmt numFmtId="167" formatCode="_-* #,##0_-;\-* #,##0_-;_-* &quot;-&quot;??_-;_-@_-"/>
    <numFmt numFmtId="168" formatCode="_-&quot;$&quot;* #,##0.00_-;\-&quot;$&quot;* #,##0.00_-;_-&quot;$&quot;* &quot;0.00&quot;??_-;_-@_-"/>
    <numFmt numFmtId="169" formatCode="[$-F800]dddd\,\ mmmm\ dd\,\ yyyy"/>
    <numFmt numFmtId="170" formatCode="_-&quot;$&quot;* #,##0_-;&quot;$&quot;* \(#,##0\)_-;_-&quot;$&quot;* &quot;0.00&quot;_-;_-@_-"/>
    <numFmt numFmtId="171" formatCode="_-&quot;$&quot;* #,##0_-;&quot;$&quot;* \(#,##0\)_-;_-&quot;$&quot;* &quot;0&quot;_-;_-@_-"/>
    <numFmt numFmtId="172" formatCode="_-&quot;$&quot;* #,##0_-;\-&quot;$&quot;* #,##0_-;_-&quot;$&quot;* &quot;0.00&quot;??_-;_-@_-"/>
    <numFmt numFmtId="173" formatCode="_-&quot;$&quot;* #,##0_-;\-&quot;$&quot;* #,##0_-;_-&quot;$&quot;* &quot;0.00&quot;_-;_-@_-"/>
    <numFmt numFmtId="174" formatCode="#,##0_ ;\-#,##0\ "/>
    <numFmt numFmtId="175" formatCode="[&lt;=9999999]###\-####;###\-###\-####"/>
    <numFmt numFmtId="176" formatCode="#,##0.000_ ;\-#,##0.000\ "/>
  </numFmts>
  <fonts count="50">
    <font>
      <sz val="12"/>
      <name val="Times New Roman"/>
    </font>
    <font>
      <sz val="11"/>
      <color theme="1"/>
      <name val="Arial"/>
      <family val="2"/>
    </font>
    <font>
      <sz val="10"/>
      <color theme="1"/>
      <name val="Arial"/>
      <family val="2"/>
    </font>
    <font>
      <sz val="10"/>
      <color theme="1"/>
      <name val="Arial"/>
      <family val="2"/>
    </font>
    <font>
      <sz val="12"/>
      <name val="Times New Roman"/>
      <family val="1"/>
    </font>
    <font>
      <sz val="36"/>
      <name val="Alberta"/>
    </font>
    <font>
      <b/>
      <sz val="14"/>
      <name val="Times New Roman"/>
      <family val="1"/>
    </font>
    <font>
      <b/>
      <sz val="11"/>
      <name val="Times New Roman"/>
      <family val="1"/>
    </font>
    <font>
      <sz val="11"/>
      <name val="Times New Roman"/>
      <family val="1"/>
    </font>
    <font>
      <sz val="10"/>
      <name val="Arial"/>
      <family val="2"/>
    </font>
    <font>
      <b/>
      <sz val="10"/>
      <name val="Arial"/>
      <family val="2"/>
    </font>
    <font>
      <b/>
      <sz val="12"/>
      <name val="Times New Roman"/>
      <family val="1"/>
    </font>
    <font>
      <sz val="12"/>
      <name val="Times New Roman"/>
      <family val="1"/>
    </font>
    <font>
      <sz val="10"/>
      <color theme="1"/>
      <name val="Arial"/>
      <family val="2"/>
    </font>
    <font>
      <sz val="11"/>
      <name val="Arial"/>
      <family val="2"/>
    </font>
    <font>
      <sz val="11"/>
      <color theme="1"/>
      <name val="Arial"/>
      <family val="2"/>
    </font>
    <font>
      <sz val="12"/>
      <name val="Arial"/>
      <family val="2"/>
    </font>
    <font>
      <sz val="8"/>
      <color theme="1"/>
      <name val="Arial"/>
      <family val="2"/>
    </font>
    <font>
      <sz val="8"/>
      <name val="Arial"/>
      <family val="2"/>
    </font>
    <font>
      <sz val="12"/>
      <color theme="1"/>
      <name val="Arial"/>
      <family val="2"/>
    </font>
    <font>
      <b/>
      <sz val="12"/>
      <name val="Arial"/>
      <family val="2"/>
    </font>
    <font>
      <sz val="8"/>
      <color theme="1" tint="0.499984740745262"/>
      <name val="Arial"/>
      <family val="2"/>
    </font>
    <font>
      <b/>
      <sz val="11"/>
      <name val="Arial"/>
      <family val="2"/>
    </font>
    <font>
      <sz val="10"/>
      <color theme="1" tint="0.499984740745262"/>
      <name val="Arial"/>
      <family val="2"/>
    </font>
    <font>
      <b/>
      <sz val="8"/>
      <color theme="1"/>
      <name val="Arial"/>
      <family val="2"/>
    </font>
    <font>
      <b/>
      <sz val="8"/>
      <name val="Arial"/>
      <family val="2"/>
    </font>
    <font>
      <sz val="9"/>
      <name val="Arial"/>
      <family val="2"/>
    </font>
    <font>
      <sz val="11"/>
      <color theme="1" tint="0.499984740745262"/>
      <name val="Arial"/>
      <family val="2"/>
    </font>
    <font>
      <sz val="12"/>
      <color theme="1" tint="0.499984740745262"/>
      <name val="Arial"/>
      <family val="2"/>
    </font>
    <font>
      <b/>
      <sz val="16"/>
      <name val="Arial"/>
      <family val="2"/>
    </font>
    <font>
      <sz val="36"/>
      <name val="Arial"/>
      <family val="2"/>
    </font>
    <font>
      <b/>
      <sz val="14"/>
      <name val="Arial"/>
      <family val="2"/>
    </font>
    <font>
      <sz val="11"/>
      <color theme="1" tint="0.499984740745262"/>
      <name val="Times New Roman"/>
      <family val="1"/>
    </font>
    <font>
      <b/>
      <sz val="10"/>
      <color theme="1"/>
      <name val="Arial"/>
      <family val="2"/>
    </font>
    <font>
      <sz val="11"/>
      <color theme="1"/>
      <name val="Times New Roman"/>
      <family val="1"/>
    </font>
    <font>
      <b/>
      <sz val="11"/>
      <color theme="1"/>
      <name val="Arial"/>
      <family val="2"/>
    </font>
    <font>
      <u/>
      <sz val="11"/>
      <color theme="1"/>
      <name val="Arial"/>
      <family val="2"/>
    </font>
    <font>
      <sz val="12"/>
      <color theme="1"/>
      <name val="Times New Roman"/>
      <family val="1"/>
    </font>
    <font>
      <sz val="16"/>
      <name val="Arial"/>
      <family val="2"/>
    </font>
    <font>
      <b/>
      <u/>
      <sz val="10"/>
      <name val="Arial"/>
      <family val="2"/>
    </font>
    <font>
      <sz val="11"/>
      <color rgb="FFFF0000"/>
      <name val="Arial"/>
      <family val="2"/>
    </font>
    <font>
      <i/>
      <sz val="10"/>
      <name val="Arial"/>
      <family val="2"/>
    </font>
    <font>
      <sz val="12"/>
      <color rgb="FFFF0000"/>
      <name val="Arial"/>
      <family val="2"/>
    </font>
    <font>
      <i/>
      <sz val="11"/>
      <name val="Arial"/>
      <family val="2"/>
    </font>
    <font>
      <i/>
      <sz val="9"/>
      <name val="Arial"/>
      <family val="2"/>
    </font>
    <font>
      <sz val="10"/>
      <name val="Times New Roman"/>
      <family val="1"/>
    </font>
    <font>
      <sz val="9"/>
      <name val="Times New Roman"/>
      <family val="1"/>
    </font>
    <font>
      <b/>
      <sz val="9"/>
      <name val="Arial"/>
      <family val="2"/>
    </font>
    <font>
      <u/>
      <sz val="11"/>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double">
        <color indexed="64"/>
      </bottom>
      <diagonal/>
    </border>
    <border>
      <left style="double">
        <color rgb="FFFF0000"/>
      </left>
      <right/>
      <top/>
      <bottom style="double">
        <color rgb="FFFF0000"/>
      </bottom>
      <diagonal/>
    </border>
    <border>
      <left/>
      <right style="double">
        <color rgb="FFFF0000"/>
      </right>
      <top/>
      <bottom style="double">
        <color rgb="FFFF0000"/>
      </bottom>
      <diagonal/>
    </border>
    <border>
      <left style="double">
        <color rgb="FFFF0000"/>
      </left>
      <right/>
      <top/>
      <bottom/>
      <diagonal/>
    </border>
    <border>
      <left/>
      <right style="double">
        <color rgb="FFFF000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2">
    <xf numFmtId="0" fontId="0" fillId="0" borderId="0"/>
    <xf numFmtId="43" fontId="4" fillId="0" borderId="0" applyFont="0" applyFill="0" applyBorder="0" applyAlignment="0" applyProtection="0"/>
    <xf numFmtId="44" fontId="4"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cellStyleXfs>
  <cellXfs count="433">
    <xf numFmtId="0" fontId="0" fillId="0" borderId="0" xfId="0"/>
    <xf numFmtId="0" fontId="14" fillId="2" borderId="0" xfId="0" applyFont="1" applyFill="1"/>
    <xf numFmtId="0" fontId="14" fillId="2" borderId="0" xfId="0" applyFont="1" applyFill="1" applyBorder="1" applyAlignment="1" applyProtection="1">
      <alignment horizontal="left" indent="1"/>
    </xf>
    <xf numFmtId="0" fontId="9" fillId="2" borderId="0" xfId="0" applyFont="1" applyFill="1" applyProtection="1"/>
    <xf numFmtId="0" fontId="14" fillId="2" borderId="0" xfId="0" applyFont="1" applyFill="1" applyBorder="1" applyProtection="1"/>
    <xf numFmtId="0" fontId="14" fillId="2" borderId="0" xfId="0" applyFont="1" applyFill="1" applyBorder="1"/>
    <xf numFmtId="0" fontId="20" fillId="2" borderId="0" xfId="0" applyFont="1" applyFill="1"/>
    <xf numFmtId="0" fontId="14" fillId="2" borderId="0" xfId="0" applyFont="1" applyFill="1" applyBorder="1" applyAlignment="1" applyProtection="1">
      <alignment horizontal="center"/>
    </xf>
    <xf numFmtId="0" fontId="14" fillId="2" borderId="4" xfId="0" applyFont="1" applyFill="1" applyBorder="1" applyAlignment="1">
      <alignment vertical="center"/>
    </xf>
    <xf numFmtId="0" fontId="14" fillId="2" borderId="0" xfId="0" applyFont="1" applyFill="1" applyAlignment="1">
      <alignment vertical="center"/>
    </xf>
    <xf numFmtId="0" fontId="15" fillId="2" borderId="0" xfId="0" applyFont="1" applyFill="1" applyBorder="1" applyAlignment="1" applyProtection="1">
      <alignment horizontal="left" wrapText="1"/>
      <protection locked="0"/>
    </xf>
    <xf numFmtId="0" fontId="14" fillId="2" borderId="0" xfId="0" applyFont="1" applyFill="1" applyBorder="1" applyAlignment="1" applyProtection="1">
      <alignment horizontal="left"/>
      <protection locked="0"/>
    </xf>
    <xf numFmtId="0" fontId="14" fillId="2" borderId="0" xfId="0" applyFont="1" applyFill="1" applyBorder="1" applyAlignment="1">
      <alignment vertical="center"/>
    </xf>
    <xf numFmtId="0" fontId="38" fillId="2" borderId="4" xfId="0" applyFont="1" applyFill="1" applyBorder="1" applyAlignment="1">
      <alignment horizontal="right" vertical="center"/>
    </xf>
    <xf numFmtId="0" fontId="14" fillId="2" borderId="0" xfId="0" applyFont="1" applyFill="1" applyBorder="1" applyAlignment="1">
      <alignment horizontal="right" vertical="top"/>
    </xf>
    <xf numFmtId="0" fontId="9" fillId="2" borderId="0" xfId="0" applyFont="1" applyFill="1" applyAlignment="1">
      <alignment vertical="top" wrapText="1"/>
    </xf>
    <xf numFmtId="0" fontId="14" fillId="2" borderId="0" xfId="0" applyFont="1" applyFill="1" applyAlignment="1">
      <alignment horizontal="left" indent="1"/>
    </xf>
    <xf numFmtId="173" fontId="14" fillId="2" borderId="1" xfId="0" applyNumberFormat="1" applyFont="1" applyFill="1" applyBorder="1" applyAlignment="1" applyProtection="1"/>
    <xf numFmtId="0" fontId="9" fillId="2" borderId="0" xfId="0" applyNumberFormat="1" applyFont="1" applyFill="1" applyBorder="1" applyAlignment="1" applyProtection="1">
      <alignment horizontal="left"/>
    </xf>
    <xf numFmtId="0" fontId="9" fillId="2" borderId="0" xfId="0" applyFont="1" applyFill="1" applyBorder="1" applyProtection="1"/>
    <xf numFmtId="171" fontId="14" fillId="2" borderId="16" xfId="0" applyNumberFormat="1" applyFont="1" applyFill="1" applyBorder="1" applyAlignment="1" applyProtection="1">
      <alignment horizontal="center"/>
    </xf>
    <xf numFmtId="0" fontId="9" fillId="2" borderId="17" xfId="0" applyFont="1" applyFill="1" applyBorder="1" applyAlignment="1" applyProtection="1"/>
    <xf numFmtId="0" fontId="16" fillId="0" borderId="0" xfId="0" applyFont="1" applyBorder="1"/>
    <xf numFmtId="0" fontId="41" fillId="2" borderId="0" xfId="0" applyFont="1" applyFill="1" applyBorder="1" applyAlignment="1" applyProtection="1">
      <alignment vertical="top" wrapText="1"/>
    </xf>
    <xf numFmtId="0" fontId="10" fillId="2" borderId="0" xfId="0" applyFont="1" applyFill="1" applyBorder="1" applyAlignment="1" applyProtection="1"/>
    <xf numFmtId="0" fontId="9" fillId="2" borderId="0" xfId="0" applyFont="1" applyFill="1" applyBorder="1" applyAlignment="1" applyProtection="1">
      <alignment horizontal="left"/>
    </xf>
    <xf numFmtId="0" fontId="9" fillId="2" borderId="0" xfId="0" applyFont="1" applyFill="1" applyBorder="1" applyAlignment="1" applyProtection="1"/>
    <xf numFmtId="0" fontId="9" fillId="2" borderId="0" xfId="0" applyFont="1" applyFill="1" applyBorder="1" applyAlignment="1" applyProtection="1">
      <alignment vertical="center" wrapText="1"/>
    </xf>
    <xf numFmtId="0" fontId="41" fillId="2" borderId="0" xfId="0" applyFont="1" applyFill="1" applyBorder="1" applyAlignment="1" applyProtection="1">
      <alignment vertical="top"/>
    </xf>
    <xf numFmtId="0" fontId="10" fillId="2" borderId="0" xfId="0" applyFont="1" applyFill="1" applyBorder="1" applyProtection="1"/>
    <xf numFmtId="0" fontId="9" fillId="2" borderId="0" xfId="0" applyFont="1" applyFill="1" applyBorder="1" applyAlignment="1" applyProtection="1">
      <protection locked="0"/>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top"/>
    </xf>
    <xf numFmtId="0" fontId="9" fillId="2" borderId="0" xfId="0" applyFont="1" applyFill="1" applyBorder="1" applyAlignment="1" applyProtection="1">
      <alignment horizontal="left" wrapText="1"/>
    </xf>
    <xf numFmtId="0" fontId="9" fillId="2" borderId="0" xfId="0" applyFont="1" applyFill="1" applyBorder="1" applyAlignment="1" applyProtection="1">
      <alignment vertical="top" wrapText="1"/>
    </xf>
    <xf numFmtId="0" fontId="9" fillId="0" borderId="0" xfId="0" applyFont="1" applyBorder="1" applyProtection="1"/>
    <xf numFmtId="0" fontId="41" fillId="2" borderId="0" xfId="0" applyFont="1" applyFill="1" applyBorder="1" applyAlignment="1" applyProtection="1"/>
    <xf numFmtId="0" fontId="45" fillId="2" borderId="0" xfId="0" applyFont="1" applyFill="1" applyBorder="1"/>
    <xf numFmtId="0" fontId="9" fillId="2" borderId="0" xfId="0" applyFont="1" applyFill="1" applyBorder="1" applyAlignment="1" applyProtection="1">
      <alignment wrapText="1"/>
    </xf>
    <xf numFmtId="0" fontId="5" fillId="2" borderId="0" xfId="0" applyFont="1" applyFill="1" applyAlignment="1" applyProtection="1">
      <protection locked="0"/>
    </xf>
    <xf numFmtId="0" fontId="0" fillId="2" borderId="0" xfId="0" applyFill="1" applyProtection="1">
      <protection locked="0"/>
    </xf>
    <xf numFmtId="0" fontId="0" fillId="2" borderId="0" xfId="0" applyFill="1" applyAlignment="1" applyProtection="1">
      <alignment horizontal="right"/>
      <protection locked="0"/>
    </xf>
    <xf numFmtId="0" fontId="29" fillId="2" borderId="0" xfId="0" applyFont="1" applyFill="1" applyBorder="1" applyAlignment="1" applyProtection="1">
      <protection locked="0"/>
    </xf>
    <xf numFmtId="0" fontId="0" fillId="0" borderId="0" xfId="0" applyProtection="1">
      <protection locked="0"/>
    </xf>
    <xf numFmtId="0" fontId="6" fillId="2" borderId="0" xfId="0" applyFont="1" applyFill="1" applyAlignment="1" applyProtection="1">
      <alignment horizontal="right"/>
      <protection locked="0"/>
    </xf>
    <xf numFmtId="0" fontId="14" fillId="2" borderId="0" xfId="0" applyFont="1" applyFill="1" applyAlignment="1" applyProtection="1">
      <alignment horizontal="right"/>
      <protection locked="0"/>
    </xf>
    <xf numFmtId="0" fontId="7" fillId="2" borderId="0" xfId="0" applyFont="1" applyFill="1" applyAlignment="1" applyProtection="1">
      <alignment horizontal="left"/>
      <protection locked="0"/>
    </xf>
    <xf numFmtId="0" fontId="40" fillId="2" borderId="0" xfId="5" applyFont="1" applyFill="1" applyProtection="1">
      <protection locked="0"/>
    </xf>
    <xf numFmtId="0" fontId="14" fillId="0" borderId="0" xfId="7" applyFont="1" applyAlignment="1" applyProtection="1">
      <alignment horizontal="left"/>
      <protection locked="0"/>
    </xf>
    <xf numFmtId="0" fontId="16" fillId="2" borderId="0" xfId="0" applyFont="1" applyFill="1" applyProtection="1">
      <protection locked="0"/>
    </xf>
    <xf numFmtId="0" fontId="17" fillId="2" borderId="0" xfId="0" applyFont="1" applyFill="1" applyBorder="1" applyAlignment="1" applyProtection="1">
      <alignment horizontal="left"/>
      <protection locked="0"/>
    </xf>
    <xf numFmtId="0" fontId="40" fillId="2" borderId="0" xfId="6" applyFont="1" applyFill="1" applyProtection="1">
      <protection locked="0"/>
    </xf>
    <xf numFmtId="0" fontId="9" fillId="2" borderId="0" xfId="0" applyFont="1" applyFill="1" applyProtection="1">
      <protection locked="0"/>
    </xf>
    <xf numFmtId="0" fontId="8" fillId="0" borderId="0" xfId="0" applyFont="1" applyProtection="1">
      <protection locked="0"/>
    </xf>
    <xf numFmtId="0" fontId="14" fillId="2" borderId="0" xfId="6" applyFont="1" applyFill="1" applyBorder="1" applyAlignment="1" applyProtection="1">
      <protection locked="0"/>
    </xf>
    <xf numFmtId="0" fontId="14" fillId="2" borderId="0" xfId="0" applyFont="1" applyFill="1" applyBorder="1" applyAlignment="1" applyProtection="1">
      <protection locked="0"/>
    </xf>
    <xf numFmtId="0" fontId="14" fillId="2" borderId="0" xfId="0" applyFont="1" applyFill="1" applyBorder="1" applyProtection="1">
      <protection locked="0"/>
    </xf>
    <xf numFmtId="0" fontId="16" fillId="2" borderId="0" xfId="0" applyNumberFormat="1" applyFont="1" applyFill="1" applyProtection="1">
      <protection locked="0"/>
    </xf>
    <xf numFmtId="0" fontId="16" fillId="2" borderId="0" xfId="0" applyNumberFormat="1" applyFont="1" applyFill="1" applyAlignment="1" applyProtection="1">
      <alignment horizontal="center"/>
      <protection locked="0"/>
    </xf>
    <xf numFmtId="0" fontId="19" fillId="2" borderId="0" xfId="0" applyFont="1" applyFill="1" applyAlignment="1" applyProtection="1">
      <alignment horizontal="left"/>
      <protection locked="0"/>
    </xf>
    <xf numFmtId="0" fontId="28" fillId="2" borderId="0" xfId="0" applyFont="1" applyFill="1" applyProtection="1">
      <protection locked="0"/>
    </xf>
    <xf numFmtId="0" fontId="19" fillId="2" borderId="0" xfId="0" applyNumberFormat="1" applyFont="1" applyFill="1" applyProtection="1">
      <protection locked="0"/>
    </xf>
    <xf numFmtId="0" fontId="2" fillId="2" borderId="0" xfId="0" applyNumberFormat="1" applyFont="1" applyFill="1" applyBorder="1" applyProtection="1">
      <protection locked="0"/>
    </xf>
    <xf numFmtId="0" fontId="19" fillId="2" borderId="0" xfId="0" applyNumberFormat="1" applyFont="1" applyFill="1" applyAlignment="1" applyProtection="1">
      <alignment horizontal="center"/>
      <protection locked="0"/>
    </xf>
    <xf numFmtId="0" fontId="19" fillId="2" borderId="0" xfId="0" applyFont="1" applyFill="1" applyProtection="1">
      <protection locked="0"/>
    </xf>
    <xf numFmtId="0" fontId="32" fillId="0" borderId="0" xfId="0" applyFont="1" applyProtection="1">
      <protection locked="0"/>
    </xf>
    <xf numFmtId="0" fontId="1" fillId="2" borderId="1" xfId="0" applyNumberFormat="1" applyFont="1" applyFill="1" applyBorder="1" applyAlignment="1" applyProtection="1">
      <alignment horizontal="left"/>
      <protection locked="0"/>
    </xf>
    <xf numFmtId="0" fontId="2" fillId="2" borderId="1" xfId="0" applyNumberFormat="1" applyFont="1" applyFill="1" applyBorder="1" applyProtection="1">
      <protection locked="0"/>
    </xf>
    <xf numFmtId="0" fontId="2" fillId="2" borderId="4" xfId="0" applyNumberFormat="1" applyFont="1" applyFill="1" applyBorder="1" applyProtection="1">
      <protection locked="0"/>
    </xf>
    <xf numFmtId="0" fontId="17" fillId="2" borderId="0" xfId="0" applyFont="1" applyFill="1" applyAlignment="1" applyProtection="1">
      <alignment horizontal="left"/>
      <protection locked="0"/>
    </xf>
    <xf numFmtId="0" fontId="19" fillId="2" borderId="1" xfId="0" applyFont="1" applyFill="1" applyBorder="1" applyAlignment="1" applyProtection="1">
      <alignment horizontal="center"/>
      <protection locked="0"/>
    </xf>
    <xf numFmtId="0" fontId="17" fillId="2" borderId="1" xfId="0" applyFont="1" applyFill="1" applyBorder="1" applyProtection="1">
      <protection locked="0"/>
    </xf>
    <xf numFmtId="0" fontId="19" fillId="2" borderId="5" xfId="0" applyFont="1" applyFill="1" applyBorder="1" applyAlignment="1" applyProtection="1">
      <alignment horizontal="center"/>
      <protection locked="0"/>
    </xf>
    <xf numFmtId="0" fontId="27" fillId="2" borderId="0" xfId="0" applyNumberFormat="1" applyFont="1" applyFill="1" applyBorder="1" applyAlignment="1" applyProtection="1">
      <alignment horizontal="left"/>
      <protection locked="0"/>
    </xf>
    <xf numFmtId="0" fontId="21" fillId="2" borderId="0" xfId="0" applyFont="1" applyFill="1" applyBorder="1" applyProtection="1">
      <protection locked="0"/>
    </xf>
    <xf numFmtId="0" fontId="28" fillId="2" borderId="0" xfId="0" applyNumberFormat="1" applyFont="1" applyFill="1" applyProtection="1">
      <protection locked="0"/>
    </xf>
    <xf numFmtId="0" fontId="28" fillId="2" borderId="0" xfId="0" applyFont="1" applyFill="1" applyBorder="1" applyAlignment="1" applyProtection="1">
      <alignment horizontal="center"/>
      <protection locked="0"/>
    </xf>
    <xf numFmtId="167" fontId="27" fillId="2" borderId="0" xfId="0" applyNumberFormat="1" applyFont="1" applyFill="1" applyBorder="1" applyAlignment="1" applyProtection="1">
      <alignment horizontal="right"/>
      <protection locked="0"/>
    </xf>
    <xf numFmtId="0" fontId="28" fillId="2" borderId="0" xfId="0" applyNumberFormat="1" applyFont="1" applyFill="1" applyAlignment="1" applyProtection="1">
      <alignment horizontal="center"/>
      <protection locked="0"/>
    </xf>
    <xf numFmtId="0" fontId="21" fillId="2" borderId="0" xfId="0" applyFont="1" applyFill="1" applyBorder="1" applyAlignment="1" applyProtection="1">
      <alignment horizontal="left"/>
      <protection locked="0"/>
    </xf>
    <xf numFmtId="0" fontId="28" fillId="2" borderId="0" xfId="0" applyFont="1" applyFill="1" applyAlignment="1" applyProtection="1">
      <alignment horizontal="left"/>
      <protection locked="0"/>
    </xf>
    <xf numFmtId="0" fontId="20" fillId="2" borderId="0" xfId="0" applyNumberFormat="1" applyFont="1" applyFill="1" applyBorder="1" applyProtection="1">
      <protection locked="0"/>
    </xf>
    <xf numFmtId="0" fontId="10" fillId="2" borderId="0" xfId="0" applyNumberFormat="1" applyFont="1" applyFill="1" applyBorder="1" applyProtection="1">
      <protection locked="0"/>
    </xf>
    <xf numFmtId="0" fontId="16" fillId="2" borderId="0" xfId="0" applyFont="1" applyFill="1" applyBorder="1" applyAlignment="1" applyProtection="1">
      <alignment horizontal="center"/>
      <protection locked="0"/>
    </xf>
    <xf numFmtId="0" fontId="16" fillId="2" borderId="0" xfId="0" applyFont="1" applyFill="1" applyBorder="1" applyProtection="1">
      <protection locked="0"/>
    </xf>
    <xf numFmtId="0" fontId="8" fillId="2" borderId="0" xfId="0" applyFont="1" applyFill="1" applyProtection="1">
      <protection locked="0"/>
    </xf>
    <xf numFmtId="0" fontId="10" fillId="2" borderId="0" xfId="0" applyFont="1" applyFill="1" applyBorder="1" applyAlignment="1" applyProtection="1">
      <alignment horizontal="center"/>
      <protection locked="0"/>
    </xf>
    <xf numFmtId="0" fontId="13" fillId="2" borderId="0" xfId="0" applyFont="1" applyFill="1" applyAlignment="1" applyProtection="1">
      <alignment horizontal="left"/>
      <protection locked="0"/>
    </xf>
    <xf numFmtId="0" fontId="14" fillId="2" borderId="1" xfId="0" applyNumberFormat="1" applyFont="1" applyFill="1" applyBorder="1" applyAlignment="1" applyProtection="1">
      <alignment horizontal="left"/>
      <protection locked="0"/>
    </xf>
    <xf numFmtId="0" fontId="9" fillId="2" borderId="1" xfId="0" applyNumberFormat="1" applyFont="1" applyFill="1" applyBorder="1" applyProtection="1">
      <protection locked="0"/>
    </xf>
    <xf numFmtId="0" fontId="9" fillId="2" borderId="0" xfId="0" applyNumberFormat="1" applyFont="1" applyFill="1" applyBorder="1" applyProtection="1">
      <protection locked="0"/>
    </xf>
    <xf numFmtId="3" fontId="19" fillId="2" borderId="0" xfId="0" applyNumberFormat="1" applyFont="1" applyFill="1" applyBorder="1" applyProtection="1">
      <protection locked="0"/>
    </xf>
    <xf numFmtId="0" fontId="9" fillId="2" borderId="0" xfId="0" applyFont="1" applyFill="1" applyBorder="1" applyAlignment="1" applyProtection="1">
      <alignment horizontal="right"/>
      <protection locked="0"/>
    </xf>
    <xf numFmtId="0" fontId="18" fillId="2" borderId="0" xfId="0" applyFont="1" applyFill="1" applyBorder="1" applyAlignment="1" applyProtection="1">
      <alignment horizontal="left"/>
      <protection locked="0"/>
    </xf>
    <xf numFmtId="0" fontId="9" fillId="0" borderId="1" xfId="0" applyNumberFormat="1" applyFont="1" applyFill="1" applyBorder="1" applyProtection="1">
      <protection locked="0"/>
    </xf>
    <xf numFmtId="0" fontId="16" fillId="2" borderId="1" xfId="0" applyFont="1" applyFill="1" applyBorder="1" applyAlignment="1" applyProtection="1">
      <alignment horizontal="center"/>
      <protection locked="0"/>
    </xf>
    <xf numFmtId="0" fontId="19" fillId="2" borderId="0" xfId="0" applyFont="1" applyFill="1" applyBorder="1" applyProtection="1">
      <protection locked="0"/>
    </xf>
    <xf numFmtId="0" fontId="11" fillId="2" borderId="0" xfId="0" applyFont="1" applyFill="1" applyProtection="1">
      <protection locked="0"/>
    </xf>
    <xf numFmtId="0" fontId="11" fillId="0" borderId="0" xfId="0" applyFont="1" applyProtection="1">
      <protection locked="0"/>
    </xf>
    <xf numFmtId="0" fontId="21" fillId="2" borderId="1" xfId="0" applyFont="1" applyFill="1" applyBorder="1" applyProtection="1">
      <protection locked="0"/>
    </xf>
    <xf numFmtId="0" fontId="21" fillId="2" borderId="0" xfId="0" applyFont="1" applyFill="1" applyProtection="1">
      <protection locked="0"/>
    </xf>
    <xf numFmtId="0" fontId="16" fillId="2" borderId="5" xfId="0" applyFont="1" applyFill="1" applyBorder="1" applyAlignment="1" applyProtection="1">
      <alignment horizontal="center"/>
      <protection locked="0"/>
    </xf>
    <xf numFmtId="0" fontId="9" fillId="2" borderId="0" xfId="0" applyNumberFormat="1" applyFont="1" applyFill="1" applyBorder="1" applyAlignment="1" applyProtection="1">
      <alignment horizontal="left"/>
      <protection locked="0"/>
    </xf>
    <xf numFmtId="0" fontId="16" fillId="2" borderId="0" xfId="0" applyFont="1" applyFill="1" applyAlignment="1" applyProtection="1">
      <alignment horizontal="center"/>
      <protection locked="0"/>
    </xf>
    <xf numFmtId="0" fontId="22" fillId="2" borderId="1" xfId="0" applyNumberFormat="1" applyFont="1" applyFill="1" applyBorder="1" applyAlignment="1" applyProtection="1">
      <alignment horizontal="left"/>
      <protection locked="0"/>
    </xf>
    <xf numFmtId="38" fontId="23" fillId="2" borderId="1" xfId="0" applyNumberFormat="1" applyFont="1" applyFill="1" applyBorder="1" applyAlignment="1" applyProtection="1">
      <protection locked="0"/>
    </xf>
    <xf numFmtId="38" fontId="23" fillId="2" borderId="0" xfId="0" applyNumberFormat="1" applyFont="1" applyFill="1" applyBorder="1" applyAlignment="1" applyProtection="1">
      <protection locked="0"/>
    </xf>
    <xf numFmtId="166" fontId="9" fillId="2" borderId="0" xfId="0" applyNumberFormat="1" applyFont="1" applyFill="1" applyBorder="1" applyAlignment="1" applyProtection="1">
      <alignment horizontal="right"/>
      <protection locked="0"/>
    </xf>
    <xf numFmtId="0" fontId="24" fillId="2" borderId="0" xfId="0" applyFont="1" applyFill="1" applyBorder="1" applyAlignment="1" applyProtection="1">
      <alignment horizontal="left"/>
      <protection locked="0"/>
    </xf>
    <xf numFmtId="0" fontId="13" fillId="2" borderId="0" xfId="0" applyNumberFormat="1" applyFont="1" applyFill="1" applyBorder="1" applyProtection="1">
      <protection locked="0"/>
    </xf>
    <xf numFmtId="173" fontId="9" fillId="2" borderId="0" xfId="0" applyNumberFormat="1" applyFont="1" applyFill="1" applyBorder="1" applyProtection="1">
      <protection locked="0"/>
    </xf>
    <xf numFmtId="0" fontId="19" fillId="2" borderId="0" xfId="0" applyFont="1" applyFill="1" applyBorder="1" applyAlignment="1" applyProtection="1">
      <alignment horizontal="left"/>
      <protection locked="0"/>
    </xf>
    <xf numFmtId="0" fontId="20" fillId="2" borderId="0" xfId="0" applyNumberFormat="1" applyFont="1" applyFill="1" applyBorder="1" applyAlignment="1" applyProtection="1">
      <protection locked="0"/>
    </xf>
    <xf numFmtId="0" fontId="10" fillId="4" borderId="1" xfId="0" applyNumberFormat="1" applyFont="1" applyFill="1" applyBorder="1" applyAlignment="1" applyProtection="1">
      <alignment horizontal="right"/>
      <protection locked="0"/>
    </xf>
    <xf numFmtId="173" fontId="16" fillId="2" borderId="0" xfId="0" applyNumberFormat="1" applyFont="1" applyFill="1" applyProtection="1">
      <protection locked="0"/>
    </xf>
    <xf numFmtId="173" fontId="16" fillId="2" borderId="0" xfId="0" applyNumberFormat="1" applyFont="1" applyFill="1" applyBorder="1" applyProtection="1">
      <protection locked="0"/>
    </xf>
    <xf numFmtId="0" fontId="10" fillId="2" borderId="0" xfId="0" applyNumberFormat="1" applyFont="1" applyFill="1" applyBorder="1" applyAlignment="1" applyProtection="1">
      <alignment horizontal="left" indent="2"/>
      <protection locked="0"/>
    </xf>
    <xf numFmtId="173" fontId="13" fillId="2" borderId="0" xfId="0" applyNumberFormat="1" applyFont="1" applyFill="1" applyBorder="1" applyProtection="1">
      <protection locked="0"/>
    </xf>
    <xf numFmtId="166" fontId="9" fillId="2" borderId="0" xfId="0" applyNumberFormat="1" applyFont="1" applyFill="1" applyBorder="1" applyProtection="1">
      <protection locked="0"/>
    </xf>
    <xf numFmtId="0" fontId="14" fillId="2" borderId="0" xfId="0" applyNumberFormat="1" applyFont="1" applyFill="1" applyBorder="1" applyAlignment="1" applyProtection="1">
      <alignment horizontal="left"/>
      <protection locked="0"/>
    </xf>
    <xf numFmtId="0" fontId="18" fillId="2" borderId="0" xfId="0" applyFont="1" applyFill="1" applyBorder="1" applyAlignment="1" applyProtection="1">
      <alignment horizontal="right"/>
      <protection locked="0"/>
    </xf>
    <xf numFmtId="0" fontId="25" fillId="0" borderId="0" xfId="0" applyFont="1" applyFill="1" applyBorder="1" applyAlignment="1" applyProtection="1">
      <alignment wrapText="1"/>
      <protection locked="0"/>
    </xf>
    <xf numFmtId="0" fontId="26" fillId="2" borderId="1" xfId="0" applyNumberFormat="1" applyFont="1" applyFill="1" applyBorder="1" applyAlignment="1" applyProtection="1">
      <alignment horizontal="right"/>
      <protection locked="0"/>
    </xf>
    <xf numFmtId="0" fontId="16" fillId="2" borderId="4" xfId="0" applyFont="1" applyFill="1" applyBorder="1" applyAlignment="1" applyProtection="1">
      <alignment horizontal="center"/>
      <protection locked="0"/>
    </xf>
    <xf numFmtId="0" fontId="16" fillId="2" borderId="1" xfId="0" applyFont="1" applyFill="1" applyBorder="1" applyProtection="1">
      <protection locked="0"/>
    </xf>
    <xf numFmtId="0" fontId="16" fillId="2" borderId="9" xfId="0" applyFont="1" applyFill="1" applyBorder="1" applyAlignment="1" applyProtection="1">
      <alignment horizontal="center"/>
      <protection locked="0"/>
    </xf>
    <xf numFmtId="0" fontId="9" fillId="2" borderId="0" xfId="0" applyNumberFormat="1" applyFont="1" applyFill="1" applyBorder="1" applyAlignment="1" applyProtection="1">
      <protection locked="0"/>
    </xf>
    <xf numFmtId="0" fontId="9" fillId="2" borderId="0" xfId="0" applyFont="1" applyFill="1" applyAlignment="1" applyProtection="1">
      <alignment horizontal="right"/>
      <protection locked="0"/>
    </xf>
    <xf numFmtId="0" fontId="16" fillId="2" borderId="10" xfId="0" applyFont="1" applyFill="1" applyBorder="1" applyAlignment="1" applyProtection="1">
      <alignment horizontal="center"/>
      <protection locked="0"/>
    </xf>
    <xf numFmtId="0" fontId="14" fillId="2" borderId="1" xfId="0" applyFont="1" applyFill="1" applyBorder="1" applyAlignment="1" applyProtection="1">
      <protection locked="0"/>
    </xf>
    <xf numFmtId="0" fontId="26" fillId="2" borderId="0" xfId="0" applyFont="1" applyFill="1" applyProtection="1">
      <protection locked="0"/>
    </xf>
    <xf numFmtId="0" fontId="0" fillId="2" borderId="0" xfId="0" applyFill="1" applyAlignment="1" applyProtection="1">
      <alignment horizontal="left"/>
      <protection locked="0"/>
    </xf>
    <xf numFmtId="0" fontId="0" fillId="0" borderId="1" xfId="0" applyBorder="1" applyProtection="1">
      <protection locked="0"/>
    </xf>
    <xf numFmtId="0" fontId="14" fillId="0" borderId="0" xfId="0" applyFont="1" applyFill="1" applyBorder="1" applyAlignment="1" applyProtection="1">
      <protection locked="0"/>
    </xf>
    <xf numFmtId="0" fontId="10" fillId="4" borderId="0" xfId="0" applyNumberFormat="1" applyFont="1" applyFill="1" applyBorder="1" applyAlignment="1" applyProtection="1">
      <alignment horizontal="right"/>
      <protection locked="0"/>
    </xf>
    <xf numFmtId="173" fontId="0" fillId="2" borderId="0" xfId="0" applyNumberFormat="1" applyFill="1" applyProtection="1">
      <protection locked="0"/>
    </xf>
    <xf numFmtId="0" fontId="12" fillId="2" borderId="6" xfId="0" applyFont="1" applyFill="1" applyBorder="1" applyProtection="1">
      <protection locked="0"/>
    </xf>
    <xf numFmtId="0" fontId="12" fillId="2" borderId="0" xfId="0" applyFont="1" applyFill="1" applyBorder="1" applyProtection="1">
      <protection locked="0"/>
    </xf>
    <xf numFmtId="0" fontId="20" fillId="2" borderId="0" xfId="0" applyFont="1" applyFill="1" applyBorder="1" applyAlignment="1" applyProtection="1">
      <protection locked="0"/>
    </xf>
    <xf numFmtId="0" fontId="0" fillId="2" borderId="1" xfId="0" applyFill="1" applyBorder="1" applyProtection="1">
      <protection locked="0"/>
    </xf>
    <xf numFmtId="165" fontId="14" fillId="2" borderId="0" xfId="0" applyNumberFormat="1" applyFont="1" applyFill="1" applyBorder="1" applyAlignment="1" applyProtection="1">
      <alignment horizontal="center"/>
      <protection locked="0"/>
    </xf>
    <xf numFmtId="0" fontId="22" fillId="2" borderId="0" xfId="0" applyFont="1" applyFill="1" applyBorder="1" applyProtection="1">
      <protection locked="0"/>
    </xf>
    <xf numFmtId="0" fontId="9" fillId="2" borderId="0" xfId="0" applyFont="1" applyFill="1" applyBorder="1" applyProtection="1">
      <protection locked="0"/>
    </xf>
    <xf numFmtId="0" fontId="9" fillId="2" borderId="0" xfId="0" applyFont="1" applyFill="1" applyBorder="1" applyAlignment="1" applyProtection="1">
      <alignment horizontal="center"/>
      <protection locked="0"/>
    </xf>
    <xf numFmtId="0" fontId="17" fillId="2" borderId="0" xfId="0" applyFont="1" applyFill="1" applyBorder="1" applyAlignment="1" applyProtection="1">
      <alignment horizontal="left" wrapText="1"/>
      <protection locked="0"/>
    </xf>
    <xf numFmtId="0" fontId="9" fillId="2" borderId="0" xfId="0" applyFont="1" applyFill="1" applyBorder="1" applyAlignment="1" applyProtection="1">
      <alignment horizontal="left" indent="1"/>
      <protection locked="0"/>
    </xf>
    <xf numFmtId="0" fontId="23" fillId="2" borderId="0" xfId="0" applyNumberFormat="1" applyFont="1" applyFill="1" applyBorder="1" applyProtection="1">
      <protection locked="0"/>
    </xf>
    <xf numFmtId="0" fontId="23" fillId="2" borderId="0" xfId="0" applyFont="1" applyFill="1" applyBorder="1" applyProtection="1">
      <protection locked="0"/>
    </xf>
    <xf numFmtId="0" fontId="44" fillId="0" borderId="0" xfId="0" applyFont="1" applyFill="1" applyBorder="1" applyAlignment="1" applyProtection="1">
      <alignment horizontal="left"/>
      <protection locked="0"/>
    </xf>
    <xf numFmtId="0" fontId="43" fillId="0" borderId="0" xfId="0" applyFont="1" applyFill="1" applyBorder="1" applyAlignment="1" applyProtection="1">
      <protection locked="0"/>
    </xf>
    <xf numFmtId="0" fontId="44" fillId="0" borderId="0" xfId="0" applyFont="1" applyFill="1" applyBorder="1" applyAlignment="1" applyProtection="1">
      <protection locked="0"/>
    </xf>
    <xf numFmtId="0" fontId="14" fillId="2" borderId="0" xfId="0" applyFont="1" applyFill="1" applyBorder="1" applyAlignment="1" applyProtection="1">
      <alignment horizontal="left" indent="3"/>
      <protection locked="0"/>
    </xf>
    <xf numFmtId="0" fontId="27" fillId="2" borderId="0" xfId="0" applyNumberFormat="1" applyFont="1" applyFill="1" applyBorder="1" applyProtection="1">
      <protection locked="0"/>
    </xf>
    <xf numFmtId="0" fontId="28" fillId="2" borderId="0" xfId="0" applyFont="1" applyFill="1" applyBorder="1" applyProtection="1">
      <protection locked="0"/>
    </xf>
    <xf numFmtId="0" fontId="0" fillId="0" borderId="0" xfId="0" applyFill="1" applyProtection="1">
      <protection locked="0"/>
    </xf>
    <xf numFmtId="0" fontId="27" fillId="2" borderId="0" xfId="0" applyFont="1" applyFill="1" applyBorder="1" applyProtection="1">
      <protection locked="0"/>
    </xf>
    <xf numFmtId="0" fontId="27" fillId="2"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28" fillId="2" borderId="0" xfId="0" applyFont="1" applyFill="1" applyBorder="1" applyAlignment="1" applyProtection="1">
      <alignment horizontal="left"/>
      <protection locked="0"/>
    </xf>
    <xf numFmtId="0" fontId="26" fillId="0" borderId="0" xfId="9" applyFont="1" applyAlignment="1" applyProtection="1">
      <alignment horizontal="right"/>
      <protection locked="0"/>
    </xf>
    <xf numFmtId="0" fontId="26" fillId="2" borderId="0" xfId="0" applyFont="1" applyFill="1" applyAlignment="1" applyProtection="1">
      <alignment horizontal="left"/>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9" fillId="2" borderId="0" xfId="0" applyFont="1" applyFill="1" applyBorder="1" applyAlignment="1" applyProtection="1">
      <alignment horizontal="left"/>
      <protection locked="0"/>
    </xf>
    <xf numFmtId="167" fontId="15" fillId="0" borderId="4" xfId="1" applyNumberFormat="1" applyFont="1" applyFill="1" applyBorder="1" applyAlignment="1" applyProtection="1"/>
    <xf numFmtId="0" fontId="30" fillId="2" borderId="0" xfId="0" applyFont="1" applyFill="1" applyAlignment="1" applyProtection="1">
      <protection locked="0"/>
    </xf>
    <xf numFmtId="0" fontId="16" fillId="2" borderId="0" xfId="0" applyFont="1" applyFill="1" applyAlignment="1" applyProtection="1">
      <alignment horizontal="right"/>
      <protection locked="0"/>
    </xf>
    <xf numFmtId="0" fontId="18" fillId="2" borderId="0" xfId="0" applyFont="1" applyFill="1" applyProtection="1">
      <protection locked="0"/>
    </xf>
    <xf numFmtId="0" fontId="16" fillId="0" borderId="0" xfId="0" applyFont="1" applyBorder="1" applyProtection="1">
      <protection locked="0"/>
    </xf>
    <xf numFmtId="0" fontId="16" fillId="0" borderId="0" xfId="0" applyFont="1" applyProtection="1">
      <protection locked="0"/>
    </xf>
    <xf numFmtId="0" fontId="31" fillId="2" borderId="0" xfId="0" applyFont="1" applyFill="1" applyAlignment="1" applyProtection="1">
      <alignment horizontal="right"/>
      <protection locked="0"/>
    </xf>
    <xf numFmtId="0" fontId="42" fillId="2" borderId="0" xfId="0" applyFont="1" applyFill="1" applyProtection="1">
      <protection locked="0"/>
    </xf>
    <xf numFmtId="0" fontId="18" fillId="2" borderId="0" xfId="0" applyFont="1" applyFill="1" applyBorder="1" applyAlignment="1" applyProtection="1">
      <alignment horizontal="center"/>
      <protection locked="0"/>
    </xf>
    <xf numFmtId="167" fontId="14" fillId="3" borderId="1" xfId="1" applyNumberFormat="1" applyFont="1" applyFill="1" applyBorder="1" applyAlignment="1" applyProtection="1">
      <protection locked="0"/>
    </xf>
    <xf numFmtId="168" fontId="14" fillId="2" borderId="0" xfId="0" applyNumberFormat="1" applyFont="1" applyFill="1" applyBorder="1" applyAlignment="1" applyProtection="1">
      <alignment horizontal="center"/>
      <protection locked="0"/>
    </xf>
    <xf numFmtId="168" fontId="18" fillId="2" borderId="0" xfId="0" applyNumberFormat="1" applyFont="1" applyFill="1" applyBorder="1" applyAlignment="1" applyProtection="1">
      <alignment horizontal="left"/>
      <protection locked="0"/>
    </xf>
    <xf numFmtId="0" fontId="16" fillId="2" borderId="2" xfId="0" applyFont="1" applyFill="1" applyBorder="1" applyAlignment="1" applyProtection="1">
      <alignment horizontal="center"/>
      <protection locked="0"/>
    </xf>
    <xf numFmtId="0" fontId="16" fillId="2" borderId="0" xfId="0" applyFont="1" applyFill="1" applyAlignment="1" applyProtection="1">
      <protection locked="0"/>
    </xf>
    <xf numFmtId="0" fontId="14" fillId="2" borderId="1" xfId="0" applyFont="1" applyFill="1" applyBorder="1" applyProtection="1">
      <protection locked="0"/>
    </xf>
    <xf numFmtId="0" fontId="9" fillId="2" borderId="1" xfId="0" applyFont="1" applyFill="1" applyBorder="1" applyProtection="1">
      <protection locked="0"/>
    </xf>
    <xf numFmtId="0" fontId="10" fillId="2" borderId="1" xfId="0" applyFont="1" applyFill="1" applyBorder="1" applyAlignment="1" applyProtection="1">
      <alignment horizontal="right"/>
      <protection locked="0"/>
    </xf>
    <xf numFmtId="168" fontId="18" fillId="2" borderId="0" xfId="0" applyNumberFormat="1" applyFont="1" applyFill="1" applyBorder="1" applyAlignment="1" applyProtection="1">
      <alignment horizontal="center"/>
      <protection locked="0"/>
    </xf>
    <xf numFmtId="0" fontId="25" fillId="2" borderId="0" xfId="0" applyFont="1" applyFill="1" applyAlignment="1" applyProtection="1">
      <protection locked="0"/>
    </xf>
    <xf numFmtId="0" fontId="10" fillId="2" borderId="0" xfId="0" applyFont="1" applyFill="1" applyBorder="1" applyAlignment="1" applyProtection="1">
      <alignment horizontal="right"/>
      <protection locked="0"/>
    </xf>
    <xf numFmtId="171" fontId="14" fillId="2" borderId="0" xfId="0" applyNumberFormat="1" applyFont="1" applyFill="1" applyBorder="1" applyAlignment="1" applyProtection="1">
      <alignment horizontal="center"/>
      <protection locked="0"/>
    </xf>
    <xf numFmtId="0" fontId="26" fillId="2" borderId="0" xfId="0" applyFont="1" applyFill="1" applyBorder="1" applyProtection="1">
      <protection locked="0"/>
    </xf>
    <xf numFmtId="0" fontId="26" fillId="2" borderId="0" xfId="0" applyFont="1" applyFill="1" applyBorder="1" applyAlignment="1" applyProtection="1">
      <alignment horizontal="right"/>
      <protection locked="0"/>
    </xf>
    <xf numFmtId="0" fontId="26" fillId="2" borderId="0" xfId="0" applyFont="1" applyFill="1" applyAlignment="1" applyProtection="1">
      <alignment horizontal="center"/>
      <protection locked="0"/>
    </xf>
    <xf numFmtId="0" fontId="26" fillId="0" borderId="0" xfId="6" applyFont="1" applyAlignment="1" applyProtection="1">
      <alignment horizontal="right"/>
      <protection locked="0"/>
    </xf>
    <xf numFmtId="0" fontId="46" fillId="2" borderId="0" xfId="0" applyFont="1" applyFill="1" applyProtection="1">
      <protection locked="0"/>
    </xf>
    <xf numFmtId="0" fontId="26" fillId="0" borderId="0" xfId="0" applyFont="1" applyBorder="1" applyProtection="1">
      <protection locked="0"/>
    </xf>
    <xf numFmtId="0" fontId="26" fillId="0" borderId="0" xfId="0" applyFont="1" applyProtection="1">
      <protection locked="0"/>
    </xf>
    <xf numFmtId="0" fontId="14" fillId="2" borderId="0" xfId="0" applyFont="1" applyFill="1" applyProtection="1">
      <protection locked="0"/>
    </xf>
    <xf numFmtId="0" fontId="14" fillId="2" borderId="0" xfId="0" applyFont="1" applyFill="1" applyAlignment="1" applyProtection="1">
      <alignment horizontal="center"/>
      <protection locked="0"/>
    </xf>
    <xf numFmtId="0" fontId="14" fillId="2" borderId="0" xfId="0" applyFont="1" applyFill="1" applyAlignment="1" applyProtection="1">
      <alignment horizontal="left"/>
      <protection locked="0"/>
    </xf>
    <xf numFmtId="0" fontId="14" fillId="0" borderId="0" xfId="0" applyFont="1" applyBorder="1" applyProtection="1">
      <protection locked="0"/>
    </xf>
    <xf numFmtId="0" fontId="14" fillId="0" borderId="0" xfId="0" applyFont="1" applyProtection="1">
      <protection locked="0"/>
    </xf>
    <xf numFmtId="170" fontId="14" fillId="3" borderId="1" xfId="0" applyNumberFormat="1" applyFont="1" applyFill="1" applyBorder="1" applyAlignment="1" applyProtection="1">
      <alignment horizontal="left"/>
      <protection locked="0"/>
    </xf>
    <xf numFmtId="0" fontId="14" fillId="2" borderId="0" xfId="0" applyFont="1" applyFill="1" applyBorder="1" applyAlignment="1" applyProtection="1">
      <alignment horizontal="right"/>
      <protection locked="0"/>
    </xf>
    <xf numFmtId="0" fontId="14" fillId="2" borderId="1" xfId="0" applyFont="1" applyFill="1" applyBorder="1" applyAlignment="1" applyProtection="1">
      <alignment horizontal="center"/>
      <protection locked="0"/>
    </xf>
    <xf numFmtId="170" fontId="14" fillId="3" borderId="2" xfId="0" applyNumberFormat="1" applyFont="1" applyFill="1" applyBorder="1" applyAlignment="1" applyProtection="1">
      <alignment horizontal="left"/>
      <protection locked="0"/>
    </xf>
    <xf numFmtId="3" fontId="14" fillId="2" borderId="1" xfId="0" applyNumberFormat="1" applyFont="1" applyFill="1" applyBorder="1" applyProtection="1">
      <protection locked="0"/>
    </xf>
    <xf numFmtId="0" fontId="14" fillId="2" borderId="1" xfId="0" applyFont="1" applyFill="1" applyBorder="1" applyAlignment="1" applyProtection="1">
      <alignment horizontal="right"/>
      <protection locked="0"/>
    </xf>
    <xf numFmtId="0" fontId="25" fillId="2" borderId="0" xfId="0" applyFont="1" applyFill="1" applyProtection="1">
      <protection locked="0"/>
    </xf>
    <xf numFmtId="170" fontId="14" fillId="3" borderId="1" xfId="0" applyNumberFormat="1" applyFont="1" applyFill="1" applyBorder="1" applyAlignment="1" applyProtection="1">
      <alignment horizontal="center"/>
      <protection locked="0"/>
    </xf>
    <xf numFmtId="0" fontId="14" fillId="2" borderId="3" xfId="0" applyFont="1" applyFill="1" applyBorder="1" applyProtection="1">
      <protection locked="0"/>
    </xf>
    <xf numFmtId="168" fontId="18" fillId="2" borderId="0" xfId="0" applyNumberFormat="1" applyFont="1" applyFill="1" applyBorder="1" applyAlignment="1" applyProtection="1">
      <protection locked="0"/>
    </xf>
    <xf numFmtId="0" fontId="16" fillId="0" borderId="0" xfId="0" applyFont="1" applyAlignment="1" applyProtection="1">
      <alignment horizontal="center"/>
      <protection locked="0"/>
    </xf>
    <xf numFmtId="0" fontId="18" fillId="0" borderId="0" xfId="0" applyFont="1" applyProtection="1">
      <protection locked="0"/>
    </xf>
    <xf numFmtId="0" fontId="26" fillId="0" borderId="0" xfId="0" applyFont="1" applyAlignment="1" applyProtection="1">
      <alignment horizontal="center"/>
      <protection locked="0"/>
    </xf>
    <xf numFmtId="42" fontId="14" fillId="0" borderId="1" xfId="0" applyNumberFormat="1" applyFont="1" applyFill="1" applyBorder="1" applyAlignment="1" applyProtection="1">
      <alignment horizontal="left"/>
    </xf>
    <xf numFmtId="170" fontId="14" fillId="0" borderId="1" xfId="0" applyNumberFormat="1" applyFont="1" applyFill="1" applyBorder="1" applyAlignment="1" applyProtection="1">
      <alignment horizontal="right"/>
    </xf>
    <xf numFmtId="170" fontId="14" fillId="0" borderId="2" xfId="0" applyNumberFormat="1" applyFont="1" applyFill="1" applyBorder="1" applyAlignment="1" applyProtection="1">
      <alignment horizontal="right"/>
    </xf>
    <xf numFmtId="170" fontId="14" fillId="0" borderId="5" xfId="0" applyNumberFormat="1" applyFont="1" applyFill="1" applyBorder="1" applyAlignment="1" applyProtection="1">
      <alignment horizontal="right"/>
    </xf>
    <xf numFmtId="0" fontId="0" fillId="2" borderId="0" xfId="0" applyFill="1" applyBorder="1" applyProtection="1">
      <protection locked="0"/>
    </xf>
    <xf numFmtId="0" fontId="30" fillId="2" borderId="0" xfId="0" applyFont="1" applyFill="1" applyBorder="1" applyAlignment="1" applyProtection="1">
      <protection locked="0"/>
    </xf>
    <xf numFmtId="0" fontId="16" fillId="2" borderId="0" xfId="0" applyFont="1" applyFill="1" applyBorder="1" applyAlignment="1" applyProtection="1">
      <alignment horizontal="right"/>
      <protection locked="0"/>
    </xf>
    <xf numFmtId="0" fontId="0" fillId="0" borderId="0" xfId="0" applyBorder="1" applyProtection="1">
      <protection locked="0"/>
    </xf>
    <xf numFmtId="0" fontId="31" fillId="2" borderId="0" xfId="0" applyFont="1" applyFill="1" applyBorder="1" applyAlignment="1" applyProtection="1">
      <alignment horizontal="right"/>
      <protection locked="0"/>
    </xf>
    <xf numFmtId="0" fontId="0" fillId="2" borderId="0" xfId="0" applyFill="1" applyBorder="1" applyAlignment="1" applyProtection="1">
      <alignment horizontal="right"/>
      <protection locked="0"/>
    </xf>
    <xf numFmtId="0" fontId="18" fillId="2" borderId="0" xfId="0" applyFont="1" applyFill="1" applyBorder="1" applyProtection="1">
      <protection locked="0"/>
    </xf>
    <xf numFmtId="170" fontId="14" fillId="3" borderId="1" xfId="0" applyNumberFormat="1" applyFont="1" applyFill="1" applyBorder="1" applyAlignment="1" applyProtection="1">
      <alignment horizontal="right"/>
      <protection locked="0"/>
    </xf>
    <xf numFmtId="170" fontId="14" fillId="3" borderId="2" xfId="0" applyNumberFormat="1" applyFont="1" applyFill="1" applyBorder="1" applyAlignment="1" applyProtection="1">
      <alignment horizontal="right"/>
      <protection locked="0"/>
    </xf>
    <xf numFmtId="170" fontId="0" fillId="2" borderId="0" xfId="0" applyNumberFormat="1" applyFill="1" applyBorder="1" applyProtection="1">
      <protection locked="0"/>
    </xf>
    <xf numFmtId="168" fontId="14" fillId="2" borderId="0" xfId="0" applyNumberFormat="1" applyFont="1" applyFill="1" applyBorder="1" applyAlignment="1" applyProtection="1">
      <alignment horizontal="right"/>
      <protection locked="0"/>
    </xf>
    <xf numFmtId="0" fontId="25" fillId="2" borderId="0" xfId="0" applyFont="1" applyFill="1" applyBorder="1" applyProtection="1">
      <protection locked="0"/>
    </xf>
    <xf numFmtId="172" fontId="14" fillId="2" borderId="0" xfId="0" applyNumberFormat="1" applyFont="1" applyFill="1" applyBorder="1" applyProtection="1">
      <protection locked="0"/>
    </xf>
    <xf numFmtId="170" fontId="14" fillId="2" borderId="0" xfId="0" applyNumberFormat="1" applyFont="1" applyFill="1" applyBorder="1" applyAlignment="1" applyProtection="1">
      <alignment horizontal="right"/>
      <protection locked="0"/>
    </xf>
    <xf numFmtId="0" fontId="26" fillId="0" borderId="0" xfId="6" applyFont="1" applyBorder="1" applyAlignment="1" applyProtection="1">
      <alignment horizontal="right"/>
      <protection locked="0"/>
    </xf>
    <xf numFmtId="170" fontId="14" fillId="3" borderId="1" xfId="0" applyNumberFormat="1" applyFont="1" applyFill="1" applyBorder="1" applyProtection="1">
      <protection locked="0"/>
    </xf>
    <xf numFmtId="170" fontId="14" fillId="3" borderId="2" xfId="0" applyNumberFormat="1" applyFont="1" applyFill="1" applyBorder="1" applyProtection="1">
      <protection locked="0"/>
    </xf>
    <xf numFmtId="0" fontId="10" fillId="2" borderId="0" xfId="0" applyFont="1" applyFill="1" applyBorder="1" applyAlignment="1" applyProtection="1">
      <alignment horizontal="left" indent="3"/>
      <protection locked="0"/>
    </xf>
    <xf numFmtId="168" fontId="14" fillId="2" borderId="0" xfId="0" applyNumberFormat="1" applyFont="1" applyFill="1" applyBorder="1" applyProtection="1">
      <protection locked="0"/>
    </xf>
    <xf numFmtId="172" fontId="9" fillId="2" borderId="0" xfId="0" applyNumberFormat="1" applyFont="1" applyFill="1" applyBorder="1" applyProtection="1">
      <protection locked="0"/>
    </xf>
    <xf numFmtId="0" fontId="0" fillId="0" borderId="0" xfId="0" applyFill="1" applyBorder="1" applyProtection="1">
      <protection locked="0"/>
    </xf>
    <xf numFmtId="170" fontId="14" fillId="2" borderId="2" xfId="0" applyNumberFormat="1" applyFont="1" applyFill="1" applyBorder="1" applyProtection="1"/>
    <xf numFmtId="170" fontId="14" fillId="2" borderId="1" xfId="0" applyNumberFormat="1" applyFont="1" applyFill="1" applyBorder="1" applyProtection="1"/>
    <xf numFmtId="170" fontId="14" fillId="0" borderId="2" xfId="0" applyNumberFormat="1" applyFont="1" applyFill="1" applyBorder="1" applyProtection="1"/>
    <xf numFmtId="0" fontId="0" fillId="0" borderId="0" xfId="0" applyBorder="1"/>
    <xf numFmtId="0" fontId="4" fillId="2" borderId="0" xfId="0" applyFont="1" applyFill="1" applyProtection="1">
      <protection locked="0"/>
    </xf>
    <xf numFmtId="0" fontId="7" fillId="2" borderId="0" xfId="0" applyFont="1" applyFill="1" applyAlignment="1" applyProtection="1">
      <alignment horizontal="right"/>
      <protection locked="0"/>
    </xf>
    <xf numFmtId="0" fontId="14" fillId="2" borderId="0" xfId="0" applyFont="1" applyFill="1" applyBorder="1" applyAlignment="1" applyProtection="1">
      <alignment horizontal="left" indent="1"/>
      <protection locked="0"/>
    </xf>
    <xf numFmtId="0" fontId="8" fillId="0" borderId="0" xfId="0" applyFont="1" applyBorder="1" applyProtection="1">
      <protection locked="0"/>
    </xf>
    <xf numFmtId="0" fontId="14" fillId="2" borderId="1" xfId="0" applyNumberFormat="1" applyFont="1" applyFill="1" applyBorder="1" applyProtection="1">
      <protection locked="0"/>
    </xf>
    <xf numFmtId="0" fontId="16" fillId="2" borderId="1" xfId="0" applyNumberFormat="1" applyFont="1" applyFill="1" applyBorder="1" applyProtection="1">
      <protection locked="0"/>
    </xf>
    <xf numFmtId="44" fontId="16" fillId="3" borderId="1" xfId="0" applyNumberFormat="1" applyFont="1" applyFill="1" applyBorder="1" applyAlignment="1" applyProtection="1">
      <alignment horizontal="right"/>
      <protection locked="0"/>
    </xf>
    <xf numFmtId="0" fontId="14" fillId="2" borderId="0" xfId="0" applyNumberFormat="1" applyFont="1" applyFill="1" applyAlignment="1" applyProtection="1">
      <alignment horizontal="center"/>
      <protection locked="0"/>
    </xf>
    <xf numFmtId="0" fontId="14" fillId="2" borderId="0" xfId="0" applyNumberFormat="1" applyFont="1" applyFill="1" applyBorder="1" applyProtection="1">
      <protection locked="0"/>
    </xf>
    <xf numFmtId="0" fontId="16" fillId="2" borderId="0" xfId="0" applyNumberFormat="1" applyFont="1" applyFill="1" applyBorder="1" applyProtection="1">
      <protection locked="0"/>
    </xf>
    <xf numFmtId="0" fontId="16" fillId="2" borderId="0" xfId="0" applyFont="1" applyFill="1" applyBorder="1" applyAlignment="1" applyProtection="1">
      <protection locked="0"/>
    </xf>
    <xf numFmtId="164" fontId="14" fillId="2" borderId="0" xfId="0" applyNumberFormat="1" applyFont="1" applyFill="1" applyBorder="1" applyAlignment="1" applyProtection="1">
      <alignment horizontal="center"/>
      <protection locked="0"/>
    </xf>
    <xf numFmtId="0" fontId="33" fillId="2" borderId="0" xfId="0" applyNumberFormat="1" applyFont="1" applyFill="1" applyBorder="1" applyProtection="1">
      <protection locked="0"/>
    </xf>
    <xf numFmtId="0" fontId="15" fillId="2" borderId="0" xfId="0" applyNumberFormat="1" applyFont="1" applyFill="1" applyProtection="1">
      <protection locked="0"/>
    </xf>
    <xf numFmtId="0" fontId="15" fillId="2" borderId="0" xfId="0" applyNumberFormat="1" applyFont="1" applyFill="1" applyAlignment="1" applyProtection="1">
      <alignment horizontal="center"/>
      <protection locked="0"/>
    </xf>
    <xf numFmtId="0" fontId="34" fillId="0" borderId="0" xfId="0" applyFont="1" applyBorder="1" applyProtection="1">
      <protection locked="0"/>
    </xf>
    <xf numFmtId="0" fontId="34" fillId="0" borderId="0" xfId="0" applyFont="1" applyProtection="1">
      <protection locked="0"/>
    </xf>
    <xf numFmtId="0" fontId="15" fillId="2" borderId="0" xfId="0" applyFont="1" applyFill="1" applyProtection="1">
      <protection locked="0"/>
    </xf>
    <xf numFmtId="0" fontId="35" fillId="3" borderId="1" xfId="0" applyNumberFormat="1" applyFont="1" applyFill="1" applyBorder="1" applyProtection="1">
      <protection locked="0"/>
    </xf>
    <xf numFmtId="164" fontId="15" fillId="2" borderId="0" xfId="0" applyNumberFormat="1" applyFont="1" applyFill="1" applyBorder="1" applyAlignment="1" applyProtection="1">
      <alignment horizontal="right"/>
      <protection locked="0"/>
    </xf>
    <xf numFmtId="0" fontId="16" fillId="2" borderId="1" xfId="0" applyFont="1" applyFill="1" applyBorder="1" applyAlignment="1" applyProtection="1">
      <protection locked="0"/>
    </xf>
    <xf numFmtId="0" fontId="37" fillId="2" borderId="0" xfId="0" applyFont="1" applyFill="1" applyBorder="1" applyProtection="1">
      <protection locked="0"/>
    </xf>
    <xf numFmtId="0" fontId="34" fillId="2" borderId="0" xfId="0" applyFont="1" applyFill="1" applyBorder="1" applyProtection="1">
      <protection locked="0"/>
    </xf>
    <xf numFmtId="165" fontId="14" fillId="2" borderId="0" xfId="0" applyNumberFormat="1" applyFont="1" applyFill="1" applyBorder="1" applyAlignment="1" applyProtection="1">
      <protection locked="0"/>
    </xf>
    <xf numFmtId="0" fontId="15" fillId="2" borderId="0" xfId="0" applyNumberFormat="1" applyFont="1" applyFill="1" applyBorder="1" applyProtection="1">
      <protection locked="0"/>
    </xf>
    <xf numFmtId="0" fontId="35" fillId="2" borderId="0" xfId="0" applyNumberFormat="1" applyFont="1" applyFill="1" applyBorder="1" applyProtection="1">
      <protection locked="0"/>
    </xf>
    <xf numFmtId="0" fontId="3" fillId="3" borderId="1" xfId="0" applyNumberFormat="1" applyFont="1" applyFill="1" applyBorder="1" applyProtection="1">
      <protection locked="0"/>
    </xf>
    <xf numFmtId="0" fontId="16" fillId="3" borderId="1" xfId="0" applyFont="1" applyFill="1" applyBorder="1" applyAlignment="1" applyProtection="1">
      <alignment horizontal="center"/>
      <protection locked="0"/>
    </xf>
    <xf numFmtId="0" fontId="37" fillId="2" borderId="0" xfId="0" applyFont="1" applyFill="1" applyProtection="1">
      <protection locked="0"/>
    </xf>
    <xf numFmtId="0" fontId="34" fillId="2" borderId="0" xfId="0" applyFont="1" applyFill="1" applyProtection="1">
      <protection locked="0"/>
    </xf>
    <xf numFmtId="0" fontId="15" fillId="2" borderId="0" xfId="0" applyNumberFormat="1" applyFont="1" applyFill="1" applyBorder="1" applyAlignment="1" applyProtection="1">
      <alignment horizontal="left"/>
      <protection locked="0"/>
    </xf>
    <xf numFmtId="0" fontId="17" fillId="2" borderId="3" xfId="0" applyFont="1" applyFill="1" applyBorder="1" applyProtection="1">
      <protection locked="0"/>
    </xf>
    <xf numFmtId="0" fontId="17" fillId="2" borderId="0" xfId="0" applyFont="1" applyFill="1" applyBorder="1" applyProtection="1">
      <protection locked="0"/>
    </xf>
    <xf numFmtId="164" fontId="14" fillId="2" borderId="4" xfId="0" applyNumberFormat="1" applyFont="1" applyFill="1" applyBorder="1" applyAlignment="1" applyProtection="1">
      <protection locked="0"/>
    </xf>
    <xf numFmtId="164" fontId="14" fillId="2" borderId="0" xfId="0" applyNumberFormat="1" applyFont="1" applyFill="1" applyBorder="1" applyAlignment="1" applyProtection="1">
      <protection locked="0"/>
    </xf>
    <xf numFmtId="0" fontId="27" fillId="2" borderId="0" xfId="0" applyNumberFormat="1" applyFont="1" applyFill="1" applyAlignment="1" applyProtection="1">
      <alignment horizontal="center"/>
      <protection locked="0"/>
    </xf>
    <xf numFmtId="0" fontId="22" fillId="2" borderId="0" xfId="0" applyFont="1" applyFill="1" applyBorder="1" applyAlignment="1" applyProtection="1">
      <alignment horizontal="center"/>
      <protection locked="0"/>
    </xf>
    <xf numFmtId="0" fontId="32" fillId="0" borderId="0" xfId="0" applyFont="1" applyBorder="1" applyProtection="1">
      <protection locked="0"/>
    </xf>
    <xf numFmtId="0" fontId="16" fillId="2" borderId="6" xfId="0" applyFont="1" applyFill="1" applyBorder="1" applyAlignment="1" applyProtection="1">
      <alignment horizontal="center"/>
      <protection locked="0"/>
    </xf>
    <xf numFmtId="0" fontId="11" fillId="0" borderId="0" xfId="0" applyFont="1" applyBorder="1" applyProtection="1">
      <protection locked="0"/>
    </xf>
    <xf numFmtId="166" fontId="14" fillId="2" borderId="0" xfId="0" applyNumberFormat="1" applyFont="1" applyFill="1" applyBorder="1" applyProtection="1">
      <protection locked="0"/>
    </xf>
    <xf numFmtId="0" fontId="10" fillId="2" borderId="0" xfId="0" applyNumberFormat="1" applyFont="1" applyFill="1" applyBorder="1" applyAlignment="1" applyProtection="1">
      <alignment horizontal="right"/>
      <protection locked="0"/>
    </xf>
    <xf numFmtId="0" fontId="26" fillId="2" borderId="0" xfId="0" applyNumberFormat="1" applyFont="1" applyFill="1" applyBorder="1" applyAlignment="1" applyProtection="1">
      <alignment horizontal="right"/>
      <protection locked="0"/>
    </xf>
    <xf numFmtId="0" fontId="26" fillId="2" borderId="0" xfId="0" applyFont="1" applyFill="1" applyAlignment="1" applyProtection="1">
      <alignment horizontal="right"/>
      <protection locked="0"/>
    </xf>
    <xf numFmtId="0" fontId="0" fillId="0" borderId="0" xfId="0" applyFill="1" applyAlignment="1" applyProtection="1">
      <alignment horizontal="right"/>
      <protection locked="0"/>
    </xf>
    <xf numFmtId="0" fontId="8" fillId="0" borderId="0" xfId="0" applyFont="1" applyFill="1" applyProtection="1">
      <protection locked="0"/>
    </xf>
    <xf numFmtId="0" fontId="4" fillId="0" borderId="0" xfId="0" applyFont="1" applyFill="1" applyProtection="1">
      <protection locked="0"/>
    </xf>
    <xf numFmtId="0" fontId="9" fillId="0" borderId="0" xfId="0" applyFont="1" applyProtection="1">
      <protection locked="0"/>
    </xf>
    <xf numFmtId="0" fontId="9" fillId="0" borderId="0" xfId="0" applyFont="1" applyBorder="1" applyProtection="1">
      <protection locked="0"/>
    </xf>
    <xf numFmtId="0" fontId="4" fillId="0" borderId="0" xfId="0" applyFont="1" applyProtection="1">
      <protection locked="0"/>
    </xf>
    <xf numFmtId="0" fontId="15" fillId="2" borderId="0" xfId="0" applyFont="1" applyFill="1" applyBorder="1" applyAlignment="1" applyProtection="1">
      <alignment horizontal="center"/>
      <protection locked="0"/>
    </xf>
    <xf numFmtId="0" fontId="29" fillId="2" borderId="0" xfId="0" applyFont="1" applyFill="1" applyBorder="1" applyAlignment="1" applyProtection="1">
      <alignment horizontal="right"/>
      <protection locked="0"/>
    </xf>
    <xf numFmtId="0" fontId="22" fillId="2" borderId="0" xfId="0" applyFont="1" applyFill="1" applyBorder="1" applyAlignment="1" applyProtection="1">
      <alignment horizontal="right"/>
      <protection locked="0"/>
    </xf>
    <xf numFmtId="0" fontId="14" fillId="2" borderId="0" xfId="0" applyFont="1" applyFill="1" applyBorder="1" applyAlignment="1" applyProtection="1">
      <alignment horizontal="center"/>
      <protection locked="0"/>
    </xf>
    <xf numFmtId="0" fontId="10" fillId="0" borderId="1" xfId="0" applyFont="1" applyFill="1" applyBorder="1" applyAlignment="1" applyProtection="1">
      <alignment horizontal="left"/>
      <protection locked="0"/>
    </xf>
    <xf numFmtId="165" fontId="14" fillId="2" borderId="0" xfId="0" applyNumberFormat="1" applyFont="1" applyFill="1" applyBorder="1" applyAlignment="1" applyProtection="1">
      <alignment horizontal="right"/>
      <protection locked="0"/>
    </xf>
    <xf numFmtId="166" fontId="14" fillId="2" borderId="0" xfId="0" applyNumberFormat="1" applyFont="1" applyFill="1" applyBorder="1" applyAlignment="1" applyProtection="1">
      <alignment horizontal="right"/>
      <protection locked="0"/>
    </xf>
    <xf numFmtId="9" fontId="15" fillId="2" borderId="0" xfId="0" applyNumberFormat="1" applyFont="1" applyFill="1" applyBorder="1" applyAlignment="1" applyProtection="1">
      <alignment horizontal="right" indent="1"/>
      <protection locked="0"/>
    </xf>
    <xf numFmtId="165" fontId="14" fillId="2" borderId="1" xfId="0" applyNumberFormat="1" applyFont="1" applyFill="1" applyBorder="1" applyAlignment="1" applyProtection="1">
      <alignment horizontal="right"/>
      <protection locked="0"/>
    </xf>
    <xf numFmtId="164" fontId="15" fillId="2" borderId="1" xfId="0" applyNumberFormat="1" applyFont="1" applyFill="1" applyBorder="1" applyAlignment="1" applyProtection="1">
      <protection locked="0"/>
    </xf>
    <xf numFmtId="0" fontId="14" fillId="2" borderId="1" xfId="0" applyNumberFormat="1" applyFont="1" applyFill="1" applyBorder="1" applyAlignment="1" applyProtection="1">
      <protection locked="0"/>
    </xf>
    <xf numFmtId="0" fontId="9" fillId="2" borderId="1" xfId="0" applyNumberFormat="1" applyFont="1" applyFill="1" applyBorder="1" applyAlignment="1" applyProtection="1">
      <protection locked="0"/>
    </xf>
    <xf numFmtId="7" fontId="14" fillId="3" borderId="1" xfId="0" applyNumberFormat="1"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9" fillId="2" borderId="0" xfId="0" applyFont="1" applyFill="1" applyBorder="1" applyAlignment="1" applyProtection="1">
      <alignment horizontal="left"/>
    </xf>
    <xf numFmtId="166" fontId="14" fillId="2" borderId="7" xfId="0" applyNumberFormat="1" applyFont="1" applyFill="1" applyBorder="1" applyAlignment="1" applyProtection="1">
      <alignment horizontal="right"/>
    </xf>
    <xf numFmtId="176" fontId="14" fillId="2" borderId="5" xfId="1" applyNumberFormat="1" applyFont="1" applyFill="1" applyBorder="1" applyAlignment="1" applyProtection="1"/>
    <xf numFmtId="168" fontId="14" fillId="2" borderId="0" xfId="0" applyNumberFormat="1" applyFont="1" applyFill="1" applyBorder="1" applyAlignment="1" applyProtection="1">
      <protection locked="0"/>
    </xf>
    <xf numFmtId="42" fontId="14" fillId="0" borderId="2" xfId="0" applyNumberFormat="1" applyFont="1" applyFill="1" applyBorder="1" applyAlignment="1" applyProtection="1">
      <alignment horizontal="left"/>
    </xf>
    <xf numFmtId="166" fontId="14" fillId="0" borderId="1" xfId="0" applyNumberFormat="1" applyFont="1" applyFill="1" applyBorder="1" applyAlignment="1" applyProtection="1">
      <alignment horizontal="right"/>
    </xf>
    <xf numFmtId="166" fontId="14" fillId="2" borderId="1" xfId="0" applyNumberFormat="1" applyFont="1" applyFill="1" applyBorder="1" applyAlignment="1" applyProtection="1">
      <alignment horizontal="right"/>
    </xf>
    <xf numFmtId="166" fontId="14" fillId="2" borderId="5" xfId="0" applyNumberFormat="1" applyFont="1" applyFill="1" applyBorder="1" applyAlignment="1" applyProtection="1">
      <alignment horizontal="left"/>
    </xf>
    <xf numFmtId="0" fontId="9" fillId="2" borderId="0" xfId="0" applyFont="1" applyFill="1" applyBorder="1" applyAlignment="1" applyProtection="1">
      <alignment horizontal="left" vertical="top" wrapText="1"/>
    </xf>
    <xf numFmtId="165" fontId="14" fillId="2" borderId="0" xfId="0" applyNumberFormat="1" applyFont="1" applyFill="1" applyBorder="1" applyAlignment="1" applyProtection="1">
      <alignment horizontal="right"/>
      <protection locked="0"/>
    </xf>
    <xf numFmtId="0" fontId="9" fillId="2" borderId="0" xfId="6" applyFont="1" applyFill="1" applyBorder="1" applyAlignment="1" applyProtection="1">
      <protection locked="0"/>
    </xf>
    <xf numFmtId="0" fontId="36" fillId="2" borderId="0" xfId="3" applyFont="1" applyFill="1" applyAlignment="1">
      <alignment horizontal="left"/>
    </xf>
    <xf numFmtId="0" fontId="9" fillId="3" borderId="0" xfId="0" applyFont="1" applyFill="1" applyAlignment="1" applyProtection="1">
      <alignment horizontal="left" vertical="top" wrapText="1"/>
      <protection locked="0"/>
    </xf>
    <xf numFmtId="0" fontId="9" fillId="2" borderId="0" xfId="0" applyFont="1" applyFill="1" applyAlignment="1">
      <alignment horizontal="left" vertical="top" wrapText="1"/>
    </xf>
    <xf numFmtId="0" fontId="14" fillId="3" borderId="2" xfId="0" applyFont="1" applyFill="1" applyBorder="1" applyAlignment="1" applyProtection="1">
      <alignment horizontal="left"/>
      <protection locked="0"/>
    </xf>
    <xf numFmtId="0" fontId="14" fillId="3" borderId="3" xfId="0" applyFont="1" applyFill="1" applyBorder="1" applyAlignment="1" applyProtection="1">
      <alignment horizontal="left"/>
      <protection locked="0"/>
    </xf>
    <xf numFmtId="0" fontId="1" fillId="3" borderId="1" xfId="0" applyFont="1" applyFill="1" applyBorder="1" applyAlignment="1" applyProtection="1">
      <alignment horizontal="left" wrapText="1"/>
      <protection locked="0"/>
    </xf>
    <xf numFmtId="0" fontId="15" fillId="3" borderId="1" xfId="0" applyFont="1" applyFill="1" applyBorder="1" applyAlignment="1" applyProtection="1">
      <alignment horizontal="left" wrapText="1"/>
      <protection locked="0"/>
    </xf>
    <xf numFmtId="0" fontId="36" fillId="2" borderId="0" xfId="3" applyFill="1" applyAlignment="1">
      <alignment horizontal="left"/>
    </xf>
    <xf numFmtId="0" fontId="36" fillId="2" borderId="0" xfId="3" applyFont="1" applyFill="1" applyBorder="1" applyAlignment="1">
      <alignment horizontal="left"/>
    </xf>
    <xf numFmtId="0" fontId="22" fillId="3" borderId="1" xfId="5" applyNumberFormat="1" applyFont="1" applyFill="1" applyBorder="1" applyAlignment="1" applyProtection="1">
      <alignment horizontal="left"/>
    </xf>
    <xf numFmtId="0" fontId="9" fillId="2" borderId="14" xfId="6" applyFont="1" applyFill="1" applyBorder="1" applyAlignment="1" applyProtection="1">
      <alignment horizontal="center" vertical="center" wrapText="1"/>
      <protection locked="0"/>
    </xf>
    <xf numFmtId="0" fontId="14" fillId="2" borderId="15" xfId="6" applyFont="1" applyFill="1" applyBorder="1" applyAlignment="1" applyProtection="1">
      <alignment horizontal="center" vertical="center" wrapText="1"/>
      <protection locked="0"/>
    </xf>
    <xf numFmtId="0" fontId="14" fillId="2" borderId="14" xfId="6" applyFont="1" applyFill="1" applyBorder="1" applyAlignment="1" applyProtection="1">
      <alignment horizontal="center" vertical="center" wrapText="1"/>
      <protection locked="0"/>
    </xf>
    <xf numFmtId="170" fontId="14" fillId="2" borderId="5" xfId="0" applyNumberFormat="1" applyFont="1" applyFill="1" applyBorder="1" applyAlignment="1" applyProtection="1">
      <alignment horizontal="right"/>
    </xf>
    <xf numFmtId="42" fontId="15" fillId="2" borderId="5" xfId="0" applyNumberFormat="1" applyFont="1" applyFill="1" applyBorder="1" applyAlignment="1" applyProtection="1">
      <alignment horizontal="right"/>
    </xf>
    <xf numFmtId="167" fontId="15" fillId="0" borderId="4" xfId="1" applyNumberFormat="1" applyFont="1" applyFill="1" applyBorder="1" applyAlignment="1" applyProtection="1">
      <alignment horizontal="right"/>
    </xf>
    <xf numFmtId="42" fontId="1" fillId="0" borderId="9" xfId="2" applyNumberFormat="1" applyFont="1" applyFill="1" applyBorder="1" applyAlignment="1" applyProtection="1">
      <alignment horizontal="right"/>
    </xf>
    <xf numFmtId="42" fontId="1" fillId="0" borderId="2" xfId="0" applyNumberFormat="1" applyFont="1" applyFill="1" applyBorder="1" applyAlignment="1" applyProtection="1">
      <alignment horizontal="right"/>
    </xf>
    <xf numFmtId="42" fontId="15" fillId="0" borderId="2" xfId="0" applyNumberFormat="1" applyFont="1" applyFill="1" applyBorder="1" applyAlignment="1" applyProtection="1">
      <alignment horizontal="right"/>
    </xf>
    <xf numFmtId="9" fontId="14" fillId="2" borderId="9" xfId="0" applyNumberFormat="1" applyFont="1" applyFill="1" applyBorder="1" applyAlignment="1" applyProtection="1">
      <alignment horizontal="right" indent="1"/>
      <protection locked="0"/>
    </xf>
    <xf numFmtId="173" fontId="14" fillId="2" borderId="5" xfId="0" applyNumberFormat="1" applyFont="1" applyFill="1" applyBorder="1" applyAlignment="1" applyProtection="1">
      <alignment horizontal="right"/>
    </xf>
    <xf numFmtId="173" fontId="14" fillId="2" borderId="1" xfId="0" applyNumberFormat="1" applyFont="1" applyFill="1" applyBorder="1" applyAlignment="1" applyProtection="1">
      <alignment horizontal="right"/>
    </xf>
    <xf numFmtId="173" fontId="14" fillId="3" borderId="2" xfId="0" applyNumberFormat="1" applyFont="1" applyFill="1" applyBorder="1" applyAlignment="1" applyProtection="1">
      <alignment horizontal="right"/>
      <protection locked="0"/>
    </xf>
    <xf numFmtId="173" fontId="14" fillId="2" borderId="7" xfId="0" applyNumberFormat="1" applyFont="1" applyFill="1" applyBorder="1" applyAlignment="1" applyProtection="1">
      <alignment horizontal="right"/>
    </xf>
    <xf numFmtId="173" fontId="14" fillId="2" borderId="8" xfId="0" applyNumberFormat="1" applyFont="1" applyFill="1" applyBorder="1" applyAlignment="1" applyProtection="1">
      <alignment horizontal="right"/>
    </xf>
    <xf numFmtId="167" fontId="14" fillId="2" borderId="0" xfId="0" applyNumberFormat="1" applyFont="1" applyFill="1" applyBorder="1" applyAlignment="1" applyProtection="1">
      <alignment horizontal="center"/>
      <protection locked="0"/>
    </xf>
    <xf numFmtId="0" fontId="14" fillId="3" borderId="1" xfId="0" applyFont="1" applyFill="1" applyBorder="1" applyAlignment="1" applyProtection="1">
      <alignment horizontal="left"/>
      <protection locked="0"/>
    </xf>
    <xf numFmtId="173" fontId="14" fillId="2" borderId="6" xfId="0" applyNumberFormat="1" applyFont="1" applyFill="1" applyBorder="1" applyAlignment="1" applyProtection="1">
      <alignment horizontal="center"/>
    </xf>
    <xf numFmtId="173" fontId="14" fillId="2" borderId="7" xfId="0" applyNumberFormat="1" applyFont="1" applyFill="1" applyBorder="1" applyAlignment="1" applyProtection="1">
      <alignment horizontal="center"/>
    </xf>
    <xf numFmtId="173" fontId="14" fillId="2" borderId="8" xfId="0" applyNumberFormat="1" applyFont="1" applyFill="1" applyBorder="1" applyAlignment="1" applyProtection="1">
      <alignment horizontal="center"/>
    </xf>
    <xf numFmtId="174" fontId="14" fillId="2" borderId="2" xfId="0" applyNumberFormat="1" applyFont="1" applyFill="1" applyBorder="1" applyAlignment="1" applyProtection="1">
      <alignment horizontal="right"/>
    </xf>
    <xf numFmtId="173" fontId="14" fillId="2" borderId="1" xfId="0" applyNumberFormat="1" applyFont="1" applyFill="1" applyBorder="1" applyAlignment="1" applyProtection="1">
      <alignment horizontal="center"/>
    </xf>
    <xf numFmtId="44" fontId="14" fillId="2" borderId="5" xfId="0" applyNumberFormat="1" applyFont="1" applyFill="1" applyBorder="1" applyAlignment="1" applyProtection="1">
      <alignment horizontal="right"/>
    </xf>
    <xf numFmtId="173" fontId="14" fillId="2" borderId="4" xfId="0" applyNumberFormat="1" applyFont="1" applyFill="1" applyBorder="1" applyAlignment="1" applyProtection="1">
      <alignment horizontal="right"/>
    </xf>
    <xf numFmtId="9" fontId="14" fillId="2" borderId="7" xfId="0" applyNumberFormat="1" applyFont="1" applyFill="1" applyBorder="1" applyAlignment="1" applyProtection="1">
      <alignment horizontal="right" indent="1"/>
      <protection locked="0"/>
    </xf>
    <xf numFmtId="171" fontId="14" fillId="3" borderId="1" xfId="0" applyNumberFormat="1" applyFont="1" applyFill="1" applyBorder="1" applyAlignment="1" applyProtection="1">
      <alignment horizontal="right"/>
      <protection locked="0"/>
    </xf>
    <xf numFmtId="42" fontId="14" fillId="2" borderId="6" xfId="0" applyNumberFormat="1" applyFont="1" applyFill="1" applyBorder="1" applyAlignment="1" applyProtection="1">
      <alignment horizontal="right"/>
    </xf>
    <xf numFmtId="42" fontId="14" fillId="2" borderId="8" xfId="0" applyNumberFormat="1" applyFont="1" applyFill="1" applyBorder="1" applyAlignment="1" applyProtection="1">
      <alignment horizontal="right"/>
    </xf>
    <xf numFmtId="1" fontId="14" fillId="2" borderId="3" xfId="0" applyNumberFormat="1" applyFont="1" applyFill="1" applyBorder="1" applyAlignment="1" applyProtection="1">
      <alignment horizontal="right" indent="1"/>
      <protection locked="0"/>
    </xf>
    <xf numFmtId="173" fontId="14" fillId="2" borderId="2" xfId="0" applyNumberFormat="1" applyFont="1" applyFill="1" applyBorder="1" applyAlignment="1" applyProtection="1">
      <alignment horizontal="right"/>
    </xf>
    <xf numFmtId="42" fontId="14" fillId="2" borderId="2" xfId="0" applyNumberFormat="1" applyFont="1" applyFill="1" applyBorder="1" applyAlignment="1" applyProtection="1">
      <alignment horizontal="right"/>
    </xf>
    <xf numFmtId="173" fontId="14" fillId="2" borderId="18" xfId="0" applyNumberFormat="1" applyFont="1" applyFill="1" applyBorder="1" applyAlignment="1" applyProtection="1">
      <alignment horizontal="right"/>
    </xf>
    <xf numFmtId="173" fontId="14" fillId="2" borderId="19" xfId="0" applyNumberFormat="1" applyFont="1" applyFill="1" applyBorder="1" applyAlignment="1" applyProtection="1">
      <alignment horizontal="right"/>
    </xf>
    <xf numFmtId="0" fontId="14" fillId="0" borderId="0" xfId="0" applyFont="1" applyFill="1" applyBorder="1" applyAlignment="1" applyProtection="1">
      <alignment horizontal="left"/>
      <protection locked="0"/>
    </xf>
    <xf numFmtId="0" fontId="14" fillId="2" borderId="0" xfId="0" applyFont="1" applyFill="1" applyBorder="1" applyAlignment="1" applyProtection="1">
      <alignment horizontal="left" wrapText="1"/>
      <protection locked="0"/>
    </xf>
    <xf numFmtId="0" fontId="10" fillId="4" borderId="0" xfId="0" applyNumberFormat="1" applyFont="1" applyFill="1" applyBorder="1" applyAlignment="1" applyProtection="1">
      <alignment horizontal="left"/>
      <protection locked="0"/>
    </xf>
    <xf numFmtId="175" fontId="14" fillId="3" borderId="2" xfId="0" applyNumberFormat="1" applyFont="1" applyFill="1" applyBorder="1" applyAlignment="1" applyProtection="1">
      <alignment horizontal="left"/>
      <protection locked="0"/>
    </xf>
    <xf numFmtId="0" fontId="15" fillId="2" borderId="0" xfId="0" applyFont="1" applyFill="1" applyBorder="1" applyAlignment="1" applyProtection="1">
      <alignment horizontal="center"/>
      <protection locked="0"/>
    </xf>
    <xf numFmtId="174" fontId="1" fillId="3" borderId="4" xfId="1" applyNumberFormat="1" applyFont="1" applyFill="1" applyBorder="1" applyAlignment="1" applyProtection="1">
      <alignment horizontal="right"/>
      <protection locked="0"/>
    </xf>
    <xf numFmtId="174" fontId="15" fillId="3" borderId="4" xfId="1" applyNumberFormat="1" applyFont="1" applyFill="1" applyBorder="1" applyAlignment="1" applyProtection="1">
      <alignment horizontal="right"/>
      <protection locked="0"/>
    </xf>
    <xf numFmtId="42" fontId="1" fillId="3" borderId="9" xfId="2" applyNumberFormat="1" applyFont="1" applyFill="1" applyBorder="1" applyAlignment="1" applyProtection="1">
      <alignment horizontal="right"/>
      <protection locked="0"/>
    </xf>
    <xf numFmtId="42" fontId="15" fillId="3" borderId="9" xfId="2" applyNumberFormat="1" applyFont="1" applyFill="1" applyBorder="1" applyAlignment="1" applyProtection="1">
      <alignment horizontal="right"/>
      <protection locked="0"/>
    </xf>
    <xf numFmtId="42" fontId="1" fillId="3" borderId="2" xfId="0" applyNumberFormat="1" applyFont="1" applyFill="1" applyBorder="1" applyAlignment="1" applyProtection="1">
      <alignment horizontal="right"/>
      <protection locked="0"/>
    </xf>
    <xf numFmtId="42" fontId="15" fillId="3" borderId="2" xfId="0" applyNumberFormat="1" applyFont="1" applyFill="1" applyBorder="1" applyAlignment="1" applyProtection="1">
      <alignment horizontal="right"/>
      <protection locked="0"/>
    </xf>
    <xf numFmtId="0" fontId="40" fillId="3" borderId="12" xfId="6" applyFont="1" applyFill="1" applyBorder="1" applyAlignment="1" applyProtection="1">
      <alignment horizontal="center" vertical="center"/>
      <protection locked="0"/>
    </xf>
    <xf numFmtId="0" fontId="40" fillId="3" borderId="13" xfId="6" applyFont="1" applyFill="1" applyBorder="1" applyAlignment="1" applyProtection="1">
      <alignment horizontal="center" vertical="center"/>
      <protection locked="0"/>
    </xf>
    <xf numFmtId="0" fontId="29" fillId="2" borderId="0" xfId="0" applyFont="1" applyFill="1" applyBorder="1" applyAlignment="1" applyProtection="1">
      <alignment horizontal="right"/>
      <protection locked="0"/>
    </xf>
    <xf numFmtId="0" fontId="22" fillId="2" borderId="0" xfId="0" applyFont="1" applyFill="1" applyBorder="1" applyAlignment="1" applyProtection="1">
      <alignment horizontal="right"/>
      <protection locked="0"/>
    </xf>
    <xf numFmtId="0" fontId="14" fillId="3" borderId="2" xfId="7" applyFont="1" applyFill="1" applyBorder="1" applyAlignment="1" applyProtection="1">
      <alignment horizontal="left"/>
    </xf>
    <xf numFmtId="0" fontId="47" fillId="4" borderId="0" xfId="0" applyFont="1" applyFill="1" applyBorder="1" applyAlignment="1" applyProtection="1">
      <alignment horizontal="center" wrapText="1"/>
      <protection locked="0"/>
    </xf>
    <xf numFmtId="42" fontId="14" fillId="2" borderId="1" xfId="0" applyNumberFormat="1" applyFont="1" applyFill="1" applyBorder="1" applyAlignment="1" applyProtection="1">
      <alignment horizontal="right"/>
    </xf>
    <xf numFmtId="9" fontId="15" fillId="2" borderId="2" xfId="0" applyNumberFormat="1" applyFont="1" applyFill="1" applyBorder="1" applyAlignment="1" applyProtection="1">
      <alignment horizontal="right" indent="1"/>
      <protection locked="0"/>
    </xf>
    <xf numFmtId="1" fontId="14" fillId="3" borderId="2" xfId="6" applyNumberFormat="1" applyFont="1" applyFill="1" applyBorder="1" applyAlignment="1" applyProtection="1">
      <alignment horizontal="left"/>
    </xf>
    <xf numFmtId="42" fontId="14" fillId="2" borderId="5" xfId="0" applyNumberFormat="1" applyFont="1" applyFill="1" applyBorder="1" applyAlignment="1" applyProtection="1">
      <alignment horizontal="right"/>
    </xf>
    <xf numFmtId="9" fontId="14" fillId="3" borderId="9" xfId="0" applyNumberFormat="1" applyFont="1" applyFill="1" applyBorder="1" applyAlignment="1" applyProtection="1">
      <alignment horizontal="right" indent="1"/>
      <protection locked="0"/>
    </xf>
    <xf numFmtId="41" fontId="14" fillId="2" borderId="5" xfId="0" applyNumberFormat="1" applyFont="1" applyFill="1" applyBorder="1" applyAlignment="1" applyProtection="1">
      <alignment horizontal="right"/>
    </xf>
    <xf numFmtId="42" fontId="14" fillId="3" borderId="1" xfId="0" applyNumberFormat="1" applyFont="1" applyFill="1" applyBorder="1" applyAlignment="1" applyProtection="1">
      <alignment horizontal="right"/>
      <protection locked="0"/>
    </xf>
    <xf numFmtId="0" fontId="14" fillId="3" borderId="1" xfId="0" applyFont="1" applyFill="1" applyBorder="1" applyAlignment="1" applyProtection="1">
      <alignment horizontal="left" vertical="top"/>
      <protection locked="0"/>
    </xf>
    <xf numFmtId="0" fontId="14" fillId="2" borderId="0" xfId="0" applyFont="1" applyFill="1" applyBorder="1" applyAlignment="1" applyProtection="1">
      <alignment horizontal="center"/>
      <protection locked="0"/>
    </xf>
    <xf numFmtId="0" fontId="20" fillId="2" borderId="0" xfId="0" applyFont="1" applyFill="1" applyBorder="1" applyAlignment="1" applyProtection="1">
      <alignment horizontal="left"/>
      <protection locked="0"/>
    </xf>
    <xf numFmtId="1" fontId="14" fillId="3" borderId="1" xfId="0" applyNumberFormat="1" applyFont="1" applyFill="1" applyBorder="1" applyAlignment="1" applyProtection="1">
      <alignment horizontal="left"/>
    </xf>
    <xf numFmtId="0" fontId="14" fillId="3" borderId="1" xfId="0" applyFont="1" applyFill="1" applyBorder="1" applyAlignment="1" applyProtection="1">
      <alignment horizontal="left"/>
    </xf>
    <xf numFmtId="0" fontId="14" fillId="2" borderId="0" xfId="0" applyFont="1" applyFill="1" applyBorder="1" applyAlignment="1" applyProtection="1">
      <alignment horizontal="left"/>
      <protection locked="0"/>
    </xf>
    <xf numFmtId="0" fontId="22" fillId="2" borderId="0" xfId="0" applyFont="1" applyFill="1" applyBorder="1" applyAlignment="1" applyProtection="1">
      <alignment horizontal="left"/>
      <protection locked="0"/>
    </xf>
    <xf numFmtId="0" fontId="14" fillId="2" borderId="1" xfId="0" applyFont="1" applyFill="1" applyBorder="1" applyAlignment="1" applyProtection="1">
      <alignment horizontal="left"/>
      <protection locked="0"/>
    </xf>
    <xf numFmtId="0" fontId="22" fillId="3" borderId="1" xfId="5" applyNumberFormat="1" applyFont="1" applyFill="1" applyBorder="1" applyAlignment="1" applyProtection="1">
      <alignment horizontal="left"/>
      <protection locked="0"/>
    </xf>
    <xf numFmtId="0" fontId="14" fillId="3" borderId="2" xfId="7" applyFont="1" applyFill="1" applyBorder="1" applyAlignment="1" applyProtection="1">
      <alignment horizontal="left"/>
      <protection locked="0"/>
    </xf>
    <xf numFmtId="0" fontId="14" fillId="3" borderId="2" xfId="0" applyFont="1" applyFill="1" applyBorder="1" applyAlignment="1" applyProtection="1">
      <alignment horizontal="left" vertical="top"/>
      <protection locked="0"/>
    </xf>
    <xf numFmtId="0" fontId="26" fillId="0" borderId="0" xfId="6" applyFont="1" applyBorder="1" applyAlignment="1" applyProtection="1">
      <alignment horizontal="center"/>
      <protection locked="0"/>
    </xf>
    <xf numFmtId="1" fontId="14" fillId="3" borderId="2" xfId="0" applyNumberFormat="1" applyFont="1" applyFill="1" applyBorder="1" applyAlignment="1" applyProtection="1">
      <alignment horizontal="left"/>
      <protection locked="0"/>
    </xf>
    <xf numFmtId="0" fontId="48" fillId="3" borderId="1" xfId="0" applyFont="1" applyFill="1" applyBorder="1" applyAlignment="1" applyProtection="1">
      <alignment horizontal="left"/>
      <protection locked="0"/>
    </xf>
    <xf numFmtId="0" fontId="14" fillId="2" borderId="2" xfId="0" applyFont="1" applyFill="1" applyBorder="1" applyAlignment="1" applyProtection="1">
      <alignment horizontal="left"/>
      <protection locked="0"/>
    </xf>
    <xf numFmtId="0" fontId="48" fillId="2" borderId="2" xfId="0" applyFont="1" applyFill="1" applyBorder="1" applyAlignment="1" applyProtection="1">
      <alignment horizontal="left"/>
      <protection locked="0"/>
    </xf>
    <xf numFmtId="0" fontId="9" fillId="2" borderId="0"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14" fillId="2" borderId="1" xfId="0" applyNumberFormat="1" applyFont="1" applyFill="1" applyBorder="1" applyAlignment="1" applyProtection="1">
      <alignment horizontal="left"/>
      <protection locked="0"/>
    </xf>
    <xf numFmtId="0" fontId="14" fillId="2" borderId="0" xfId="0" applyFont="1" applyFill="1" applyAlignment="1" applyProtection="1">
      <alignment horizontal="left"/>
      <protection locked="0"/>
    </xf>
    <xf numFmtId="0" fontId="1" fillId="2" borderId="1" xfId="0" applyNumberFormat="1" applyFont="1" applyFill="1" applyBorder="1" applyAlignment="1" applyProtection="1">
      <alignment horizontal="left"/>
      <protection locked="0"/>
    </xf>
    <xf numFmtId="0" fontId="1" fillId="2" borderId="2" xfId="0" applyNumberFormat="1" applyFont="1" applyFill="1" applyBorder="1" applyAlignment="1" applyProtection="1">
      <alignment horizontal="left"/>
      <protection locked="0"/>
    </xf>
    <xf numFmtId="169" fontId="14" fillId="3" borderId="11" xfId="0" applyNumberFormat="1" applyFont="1" applyFill="1" applyBorder="1" applyAlignment="1" applyProtection="1">
      <alignment horizontal="right"/>
      <protection locked="0"/>
    </xf>
    <xf numFmtId="170" fontId="1" fillId="3" borderId="1" xfId="0" applyNumberFormat="1" applyFont="1" applyFill="1" applyBorder="1" applyAlignment="1" applyProtection="1">
      <alignment horizontal="right"/>
      <protection locked="0"/>
    </xf>
    <xf numFmtId="170" fontId="15" fillId="3" borderId="1" xfId="0" applyNumberFormat="1" applyFont="1" applyFill="1" applyBorder="1" applyAlignment="1" applyProtection="1">
      <alignment horizontal="right"/>
      <protection locked="0"/>
    </xf>
    <xf numFmtId="170" fontId="1" fillId="3" borderId="2" xfId="0" applyNumberFormat="1" applyFont="1" applyFill="1" applyBorder="1" applyAlignment="1" applyProtection="1">
      <alignment horizontal="right"/>
      <protection locked="0"/>
    </xf>
    <xf numFmtId="170" fontId="15" fillId="3" borderId="2" xfId="0" applyNumberFormat="1" applyFont="1" applyFill="1" applyBorder="1" applyAlignment="1" applyProtection="1">
      <alignment horizontal="right"/>
      <protection locked="0"/>
    </xf>
    <xf numFmtId="171" fontId="14" fillId="2" borderId="7" xfId="0" applyNumberFormat="1" applyFont="1" applyFill="1" applyBorder="1" applyAlignment="1" applyProtection="1">
      <alignment horizontal="right"/>
    </xf>
    <xf numFmtId="171" fontId="14" fillId="2" borderId="8" xfId="0" applyNumberFormat="1" applyFont="1" applyFill="1" applyBorder="1" applyAlignment="1" applyProtection="1">
      <alignment horizontal="right"/>
    </xf>
    <xf numFmtId="165" fontId="14" fillId="2" borderId="0" xfId="0" applyNumberFormat="1" applyFont="1" applyFill="1" applyBorder="1" applyAlignment="1" applyProtection="1">
      <alignment horizontal="right"/>
      <protection locked="0"/>
    </xf>
    <xf numFmtId="0" fontId="22" fillId="2" borderId="0" xfId="0" applyFont="1" applyFill="1" applyBorder="1" applyAlignment="1" applyProtection="1">
      <alignment horizontal="right" wrapText="1"/>
      <protection locked="0"/>
    </xf>
    <xf numFmtId="166" fontId="14" fillId="2" borderId="0" xfId="0" applyNumberFormat="1" applyFont="1" applyFill="1" applyBorder="1" applyAlignment="1" applyProtection="1">
      <alignment horizontal="right"/>
      <protection locked="0"/>
    </xf>
    <xf numFmtId="9" fontId="15" fillId="2" borderId="0" xfId="0" applyNumberFormat="1" applyFont="1" applyFill="1" applyBorder="1" applyAlignment="1" applyProtection="1">
      <alignment horizontal="right" indent="1"/>
      <protection locked="0"/>
    </xf>
    <xf numFmtId="9" fontId="14" fillId="2" borderId="9" xfId="0" applyNumberFormat="1" applyFont="1" applyFill="1" applyBorder="1" applyAlignment="1" applyProtection="1">
      <alignment horizontal="center"/>
      <protection locked="0"/>
    </xf>
    <xf numFmtId="170" fontId="14" fillId="2" borderId="1" xfId="0" applyNumberFormat="1" applyFont="1" applyFill="1" applyBorder="1" applyAlignment="1" applyProtection="1">
      <alignment horizontal="right"/>
      <protection locked="0"/>
    </xf>
    <xf numFmtId="0" fontId="14" fillId="2" borderId="2" xfId="0" applyNumberFormat="1" applyFont="1" applyFill="1" applyBorder="1" applyAlignment="1" applyProtection="1">
      <alignment horizontal="left"/>
      <protection locked="0"/>
    </xf>
    <xf numFmtId="44" fontId="14" fillId="3" borderId="1" xfId="0" applyNumberFormat="1" applyFont="1" applyFill="1" applyBorder="1" applyAlignment="1" applyProtection="1">
      <alignment horizontal="right"/>
      <protection locked="0"/>
    </xf>
    <xf numFmtId="170" fontId="15" fillId="2" borderId="4" xfId="0" applyNumberFormat="1" applyFont="1" applyFill="1" applyBorder="1" applyAlignment="1" applyProtection="1">
      <alignment horizontal="right"/>
    </xf>
    <xf numFmtId="170" fontId="15" fillId="2" borderId="5" xfId="0" applyNumberFormat="1" applyFont="1" applyFill="1" applyBorder="1" applyAlignment="1" applyProtection="1">
      <alignment horizontal="right"/>
    </xf>
    <xf numFmtId="0" fontId="31" fillId="2" borderId="0" xfId="0" applyFont="1" applyFill="1" applyBorder="1" applyAlignment="1" applyProtection="1">
      <alignment horizontal="center"/>
    </xf>
    <xf numFmtId="0" fontId="9" fillId="2" borderId="0" xfId="0" applyFont="1" applyFill="1" applyBorder="1" applyAlignment="1" applyProtection="1">
      <alignment horizontal="left" wrapText="1"/>
    </xf>
    <xf numFmtId="0" fontId="9" fillId="2" borderId="0" xfId="0" applyFont="1" applyFill="1" applyBorder="1" applyAlignment="1" applyProtection="1">
      <alignment horizontal="left"/>
    </xf>
    <xf numFmtId="0" fontId="20" fillId="2" borderId="0" xfId="0" applyFont="1" applyFill="1" applyBorder="1" applyAlignment="1" applyProtection="1"/>
    <xf numFmtId="0" fontId="9" fillId="0" borderId="0" xfId="0" applyFont="1" applyBorder="1" applyAlignment="1" applyProtection="1">
      <alignment horizontal="center"/>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vertical="center" wrapText="1"/>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xf>
    <xf numFmtId="0" fontId="20" fillId="0" borderId="0" xfId="0" applyFont="1" applyBorder="1" applyAlignment="1" applyProtection="1">
      <alignment horizontal="left"/>
    </xf>
    <xf numFmtId="0" fontId="20" fillId="0" borderId="0" xfId="0" applyFont="1" applyBorder="1" applyAlignment="1" applyProtection="1">
      <alignment horizontal="center"/>
    </xf>
    <xf numFmtId="0" fontId="20" fillId="2" borderId="0" xfId="0" applyFont="1" applyFill="1" applyBorder="1" applyAlignment="1" applyProtection="1">
      <alignment horizontal="center"/>
    </xf>
  </cellXfs>
  <cellStyles count="12">
    <cellStyle name="Comma" xfId="1" builtinId="3"/>
    <cellStyle name="Comma 2" xfId="8" xr:uid="{00000000-0005-0000-0000-000001000000}"/>
    <cellStyle name="Currency" xfId="2" builtinId="4"/>
    <cellStyle name="Currency 2" xfId="10" xr:uid="{00000000-0005-0000-0000-000003000000}"/>
    <cellStyle name="Followed Hyperlink" xfId="4" builtinId="9" customBuiltin="1"/>
    <cellStyle name="Hyperlink" xfId="3" builtinId="8" customBuiltin="1"/>
    <cellStyle name="Normal" xfId="0" builtinId="0"/>
    <cellStyle name="Normal 2" xfId="6" xr:uid="{00000000-0005-0000-0000-000007000000}"/>
    <cellStyle name="Normal 2 2" xfId="9" xr:uid="{00000000-0005-0000-0000-000008000000}"/>
    <cellStyle name="Normal 3" xfId="7" xr:uid="{00000000-0005-0000-0000-000009000000}"/>
    <cellStyle name="Normal 4" xfId="5" xr:uid="{00000000-0005-0000-0000-00000A000000}"/>
    <cellStyle name="Percent 2" xfId="11" xr:uid="{00000000-0005-0000-0000-00000B000000}"/>
  </cellStyles>
  <dxfs count="0"/>
  <tableStyles count="0" defaultTableStyle="TableStyleMedium2" defaultPivotStyle="PivotStyleLight16"/>
  <colors>
    <mruColors>
      <color rgb="FF6A7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9525</xdr:rowOff>
    </xdr:from>
    <xdr:to>
      <xdr:col>3</xdr:col>
      <xdr:colOff>344469</xdr:colOff>
      <xdr:row>3</xdr:row>
      <xdr:rowOff>95174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90500"/>
          <a:ext cx="1744644" cy="65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276225</xdr:colOff>
      <xdr:row>0</xdr:row>
      <xdr:rowOff>457200</xdr:rowOff>
    </xdr:from>
    <xdr:to>
      <xdr:col>14</xdr:col>
      <xdr:colOff>323850</xdr:colOff>
      <xdr:row>1</xdr:row>
      <xdr:rowOff>9525</xdr:rowOff>
    </xdr:to>
    <xdr:cxnSp macro="">
      <xdr:nvCxnSpPr>
        <xdr:cNvPr id="1026" name="AutoShape 2">
          <a:extLst>
            <a:ext uri="{FF2B5EF4-FFF2-40B4-BE49-F238E27FC236}">
              <a16:creationId xmlns:a16="http://schemas.microsoft.com/office/drawing/2014/main" id="{00000000-0008-0000-0100-000002040000}"/>
            </a:ext>
          </a:extLst>
        </xdr:cNvPr>
        <xdr:cNvCxnSpPr>
          <a:cxnSpLocks noChangeShapeType="1"/>
        </xdr:cNvCxnSpPr>
      </xdr:nvCxnSpPr>
      <xdr:spPr bwMode="auto">
        <a:xfrm flipV="1">
          <a:off x="1962150" y="457200"/>
          <a:ext cx="5257800" cy="285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476250</xdr:colOff>
      <xdr:row>1</xdr:row>
      <xdr:rowOff>123825</xdr:rowOff>
    </xdr:from>
    <xdr:ext cx="1647824" cy="468814"/>
    <xdr:sp macro="" textlink="">
      <xdr:nvSpPr>
        <xdr:cNvPr id="4" name="Rectangle 3">
          <a:extLst>
            <a:ext uri="{FF2B5EF4-FFF2-40B4-BE49-F238E27FC236}">
              <a16:creationId xmlns:a16="http://schemas.microsoft.com/office/drawing/2014/main" id="{00000000-0008-0000-0100-000004000000}"/>
            </a:ext>
          </a:extLst>
        </xdr:cNvPr>
        <xdr:cNvSpPr/>
      </xdr:nvSpPr>
      <xdr:spPr>
        <a:xfrm>
          <a:off x="2409825" y="600075"/>
          <a:ext cx="1647824" cy="468814"/>
        </a:xfrm>
        <a:prstGeom prst="rect">
          <a:avLst/>
        </a:prstGeom>
        <a:noFill/>
      </xdr:spPr>
      <xdr:txBody>
        <a:bodyPr wrap="square" lIns="91440" tIns="45720" rIns="91440" bIns="45720">
          <a:noAutofit/>
        </a:bodyPr>
        <a:lstStyle/>
        <a:p>
          <a:pPr algn="ctr"/>
          <a:endParaRPr lang="en-US" sz="3200" b="0" cap="none" spc="0">
            <a:ln w="10160">
              <a:solidFill>
                <a:schemeClr val="accent2">
                  <a:lumMod val="50000"/>
                </a:schemeClr>
              </a:solidFill>
              <a:prstDash val="solid"/>
            </a:ln>
            <a:solidFill>
              <a:schemeClr val="accent2">
                <a:lumMod val="40000"/>
                <a:lumOff val="60000"/>
              </a:schemeClr>
            </a:solidFill>
            <a:effectLst/>
            <a:latin typeface="Arial" pitchFamily="34" charset="0"/>
            <a:cs typeface="Arial" pitchFamily="34" charset="0"/>
          </a:endParaRPr>
        </a:p>
      </xdr:txBody>
    </xdr:sp>
    <xdr:clientData/>
  </xdr:oneCellAnchor>
  <xdr:twoCellAnchor editAs="oneCell">
    <xdr:from>
      <xdr:col>1</xdr:col>
      <xdr:colOff>37096</xdr:colOff>
      <xdr:row>0</xdr:row>
      <xdr:rowOff>160879</xdr:rowOff>
    </xdr:from>
    <xdr:to>
      <xdr:col>2</xdr:col>
      <xdr:colOff>240931</xdr:colOff>
      <xdr:row>2</xdr:row>
      <xdr:rowOff>100852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772" y="160879"/>
          <a:ext cx="1744644" cy="657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419100</xdr:colOff>
      <xdr:row>1</xdr:row>
      <xdr:rowOff>19050</xdr:rowOff>
    </xdr:from>
    <xdr:to>
      <xdr:col>12</xdr:col>
      <xdr:colOff>314325</xdr:colOff>
      <xdr:row>1</xdr:row>
      <xdr:rowOff>19050</xdr:rowOff>
    </xdr:to>
    <xdr:cxnSp macro="">
      <xdr:nvCxnSpPr>
        <xdr:cNvPr id="2" name="AutoShape 3">
          <a:extLst>
            <a:ext uri="{FF2B5EF4-FFF2-40B4-BE49-F238E27FC236}">
              <a16:creationId xmlns:a16="http://schemas.microsoft.com/office/drawing/2014/main" id="{00000000-0008-0000-0200-000002000000}"/>
            </a:ext>
          </a:extLst>
        </xdr:cNvPr>
        <xdr:cNvCxnSpPr>
          <a:cxnSpLocks noChangeShapeType="1"/>
        </xdr:cNvCxnSpPr>
      </xdr:nvCxnSpPr>
      <xdr:spPr bwMode="auto">
        <a:xfrm>
          <a:off x="2000250" y="542925"/>
          <a:ext cx="49339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371475</xdr:colOff>
      <xdr:row>0</xdr:row>
      <xdr:rowOff>104775</xdr:rowOff>
    </xdr:from>
    <xdr:ext cx="1647824" cy="468814"/>
    <xdr:sp macro="" textlink="">
      <xdr:nvSpPr>
        <xdr:cNvPr id="5" name="Rectangle 4">
          <a:extLst>
            <a:ext uri="{FF2B5EF4-FFF2-40B4-BE49-F238E27FC236}">
              <a16:creationId xmlns:a16="http://schemas.microsoft.com/office/drawing/2014/main" id="{00000000-0008-0000-0200-000005000000}"/>
            </a:ext>
          </a:extLst>
        </xdr:cNvPr>
        <xdr:cNvSpPr/>
      </xdr:nvSpPr>
      <xdr:spPr>
        <a:xfrm>
          <a:off x="2447925" y="104775"/>
          <a:ext cx="1647824" cy="468814"/>
        </a:xfrm>
        <a:prstGeom prst="rect">
          <a:avLst/>
        </a:prstGeom>
        <a:noFill/>
      </xdr:spPr>
      <xdr:txBody>
        <a:bodyPr wrap="square" lIns="91440" tIns="45720" rIns="91440" bIns="45720">
          <a:noAutofit/>
        </a:bodyPr>
        <a:lstStyle/>
        <a:p>
          <a:pPr algn="ctr"/>
          <a:endParaRPr lang="en-US" sz="3200" b="0" cap="none" spc="0">
            <a:ln w="10160">
              <a:solidFill>
                <a:schemeClr val="accent2">
                  <a:lumMod val="50000"/>
                </a:schemeClr>
              </a:solidFill>
              <a:prstDash val="solid"/>
            </a:ln>
            <a:solidFill>
              <a:schemeClr val="accent2">
                <a:lumMod val="40000"/>
                <a:lumOff val="60000"/>
              </a:schemeClr>
            </a:solidFill>
            <a:effectLst/>
            <a:latin typeface="Arial" pitchFamily="34" charset="0"/>
            <a:cs typeface="Arial" pitchFamily="34" charset="0"/>
          </a:endParaRPr>
        </a:p>
      </xdr:txBody>
    </xdr:sp>
    <xdr:clientData/>
  </xdr:oneCellAnchor>
  <xdr:twoCellAnchor editAs="oneCell">
    <xdr:from>
      <xdr:col>0</xdr:col>
      <xdr:colOff>122498</xdr:colOff>
      <xdr:row>0</xdr:row>
      <xdr:rowOff>226219</xdr:rowOff>
    </xdr:from>
    <xdr:to>
      <xdr:col>3</xdr:col>
      <xdr:colOff>343911</xdr:colOff>
      <xdr:row>2</xdr:row>
      <xdr:rowOff>154984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98" y="226219"/>
          <a:ext cx="1804944" cy="678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85725</xdr:colOff>
      <xdr:row>1</xdr:row>
      <xdr:rowOff>1</xdr:rowOff>
    </xdr:from>
    <xdr:to>
      <xdr:col>12</xdr:col>
      <xdr:colOff>0</xdr:colOff>
      <xdr:row>1</xdr:row>
      <xdr:rowOff>9525</xdr:rowOff>
    </xdr:to>
    <xdr:cxnSp macro="">
      <xdr:nvCxnSpPr>
        <xdr:cNvPr id="2" name="AutoShape 5">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2066925" y="495301"/>
          <a:ext cx="4629150" cy="9524"/>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57150</xdr:colOff>
      <xdr:row>1</xdr:row>
      <xdr:rowOff>0</xdr:rowOff>
    </xdr:from>
    <xdr:to>
      <xdr:col>12</xdr:col>
      <xdr:colOff>276225</xdr:colOff>
      <xdr:row>1</xdr:row>
      <xdr:rowOff>0</xdr:rowOff>
    </xdr:to>
    <xdr:cxnSp macro="">
      <xdr:nvCxnSpPr>
        <xdr:cNvPr id="7" name="AutoShape 3">
          <a:extLst>
            <a:ext uri="{FF2B5EF4-FFF2-40B4-BE49-F238E27FC236}">
              <a16:creationId xmlns:a16="http://schemas.microsoft.com/office/drawing/2014/main" id="{00000000-0008-0000-0300-000007000000}"/>
            </a:ext>
          </a:extLst>
        </xdr:cNvPr>
        <xdr:cNvCxnSpPr>
          <a:cxnSpLocks noChangeShapeType="1"/>
        </xdr:cNvCxnSpPr>
      </xdr:nvCxnSpPr>
      <xdr:spPr bwMode="auto">
        <a:xfrm>
          <a:off x="5076825" y="495300"/>
          <a:ext cx="18954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85725</xdr:colOff>
      <xdr:row>1</xdr:row>
      <xdr:rowOff>85725</xdr:rowOff>
    </xdr:from>
    <xdr:ext cx="1647824" cy="468814"/>
    <xdr:sp macro="" textlink="">
      <xdr:nvSpPr>
        <xdr:cNvPr id="5" name="Rectangle 4">
          <a:extLst>
            <a:ext uri="{FF2B5EF4-FFF2-40B4-BE49-F238E27FC236}">
              <a16:creationId xmlns:a16="http://schemas.microsoft.com/office/drawing/2014/main" id="{00000000-0008-0000-0300-000005000000}"/>
            </a:ext>
          </a:extLst>
        </xdr:cNvPr>
        <xdr:cNvSpPr/>
      </xdr:nvSpPr>
      <xdr:spPr>
        <a:xfrm>
          <a:off x="2276475" y="581025"/>
          <a:ext cx="1647824" cy="468814"/>
        </a:xfrm>
        <a:prstGeom prst="rect">
          <a:avLst/>
        </a:prstGeom>
        <a:noFill/>
      </xdr:spPr>
      <xdr:txBody>
        <a:bodyPr wrap="square" lIns="91440" tIns="45720" rIns="91440" bIns="45720">
          <a:noAutofit/>
        </a:bodyPr>
        <a:lstStyle/>
        <a:p>
          <a:pPr algn="ctr"/>
          <a:endParaRPr lang="en-US" sz="3200" b="0" cap="none" spc="0">
            <a:ln w="10160">
              <a:solidFill>
                <a:schemeClr val="accent2">
                  <a:lumMod val="50000"/>
                </a:schemeClr>
              </a:solidFill>
              <a:prstDash val="solid"/>
            </a:ln>
            <a:solidFill>
              <a:schemeClr val="accent2">
                <a:lumMod val="40000"/>
                <a:lumOff val="60000"/>
              </a:schemeClr>
            </a:solidFill>
            <a:effectLst/>
            <a:latin typeface="Arial" pitchFamily="34" charset="0"/>
            <a:cs typeface="Arial" pitchFamily="34" charset="0"/>
          </a:endParaRPr>
        </a:p>
      </xdr:txBody>
    </xdr:sp>
    <xdr:clientData/>
  </xdr:oneCellAnchor>
  <xdr:twoCellAnchor editAs="oneCell">
    <xdr:from>
      <xdr:col>1</xdr:col>
      <xdr:colOff>89646</xdr:colOff>
      <xdr:row>0</xdr:row>
      <xdr:rowOff>168088</xdr:rowOff>
    </xdr:from>
    <xdr:to>
      <xdr:col>2</xdr:col>
      <xdr:colOff>1150732</xdr:colOff>
      <xdr:row>2</xdr:row>
      <xdr:rowOff>108061</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168088"/>
          <a:ext cx="1744644" cy="657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1</xdr:row>
      <xdr:rowOff>0</xdr:rowOff>
    </xdr:from>
    <xdr:to>
      <xdr:col>16</xdr:col>
      <xdr:colOff>304800</xdr:colOff>
      <xdr:row>1</xdr:row>
      <xdr:rowOff>9525</xdr:rowOff>
    </xdr:to>
    <xdr:cxnSp macro="">
      <xdr:nvCxnSpPr>
        <xdr:cNvPr id="2" name="AutoShape 2">
          <a:extLst>
            <a:ext uri="{FF2B5EF4-FFF2-40B4-BE49-F238E27FC236}">
              <a16:creationId xmlns:a16="http://schemas.microsoft.com/office/drawing/2014/main" id="{00000000-0008-0000-0400-000002000000}"/>
            </a:ext>
          </a:extLst>
        </xdr:cNvPr>
        <xdr:cNvCxnSpPr>
          <a:cxnSpLocks noChangeShapeType="1"/>
        </xdr:cNvCxnSpPr>
      </xdr:nvCxnSpPr>
      <xdr:spPr bwMode="auto">
        <a:xfrm>
          <a:off x="2066925" y="476250"/>
          <a:ext cx="5229225" cy="9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xdr:col>
      <xdr:colOff>112059</xdr:colOff>
      <xdr:row>0</xdr:row>
      <xdr:rowOff>145676</xdr:rowOff>
    </xdr:from>
    <xdr:to>
      <xdr:col>2</xdr:col>
      <xdr:colOff>276673</xdr:colOff>
      <xdr:row>2</xdr:row>
      <xdr:rowOff>85649</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145676"/>
          <a:ext cx="1744644" cy="657149"/>
        </a:xfrm>
        <a:prstGeom prst="rect">
          <a:avLst/>
        </a:prstGeom>
      </xdr:spPr>
    </xdr:pic>
    <xdr:clientData/>
  </xdr:twoCellAnchor>
  <xdr:oneCellAnchor>
    <xdr:from>
      <xdr:col>5</xdr:col>
      <xdr:colOff>470647</xdr:colOff>
      <xdr:row>1</xdr:row>
      <xdr:rowOff>168089</xdr:rowOff>
    </xdr:from>
    <xdr:ext cx="1647824" cy="468814"/>
    <xdr:sp macro="" textlink="">
      <xdr:nvSpPr>
        <xdr:cNvPr id="6" name="Rectangle 5">
          <a:extLst>
            <a:ext uri="{FF2B5EF4-FFF2-40B4-BE49-F238E27FC236}">
              <a16:creationId xmlns:a16="http://schemas.microsoft.com/office/drawing/2014/main" id="{00000000-0008-0000-0400-000006000000}"/>
            </a:ext>
          </a:extLst>
        </xdr:cNvPr>
        <xdr:cNvSpPr/>
      </xdr:nvSpPr>
      <xdr:spPr>
        <a:xfrm>
          <a:off x="2801471" y="649942"/>
          <a:ext cx="1647824" cy="468814"/>
        </a:xfrm>
        <a:prstGeom prst="rect">
          <a:avLst/>
        </a:prstGeom>
        <a:noFill/>
      </xdr:spPr>
      <xdr:txBody>
        <a:bodyPr wrap="square" lIns="91440" tIns="45720" rIns="91440" bIns="45720">
          <a:noAutofit/>
        </a:bodyPr>
        <a:lstStyle/>
        <a:p>
          <a:pPr algn="ctr"/>
          <a:endParaRPr lang="en-US" sz="3200" b="0" cap="none" spc="0">
            <a:ln w="10160">
              <a:solidFill>
                <a:schemeClr val="accent2">
                  <a:lumMod val="50000"/>
                </a:schemeClr>
              </a:solidFill>
              <a:prstDash val="solid"/>
            </a:ln>
            <a:solidFill>
              <a:schemeClr val="accent2">
                <a:lumMod val="40000"/>
                <a:lumOff val="60000"/>
              </a:schemeClr>
            </a:solidFill>
            <a:effectLst/>
            <a:latin typeface="Arial" pitchFamily="34" charset="0"/>
            <a:cs typeface="Arial"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19050</xdr:colOff>
      <xdr:row>68</xdr:row>
      <xdr:rowOff>9525</xdr:rowOff>
    </xdr:from>
    <xdr:to>
      <xdr:col>2</xdr:col>
      <xdr:colOff>174392</xdr:colOff>
      <xdr:row>70</xdr:row>
      <xdr:rowOff>142875</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bwMode="auto">
        <a:xfrm>
          <a:off x="714375" y="12744450"/>
          <a:ext cx="155342" cy="514350"/>
        </a:xfrm>
        <a:prstGeom prst="rightBrace">
          <a:avLst>
            <a:gd name="adj1" fmla="val 36593"/>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twoCellAnchor>
    <xdr:from>
      <xdr:col>2</xdr:col>
      <xdr:colOff>52669</xdr:colOff>
      <xdr:row>101</xdr:row>
      <xdr:rowOff>56029</xdr:rowOff>
    </xdr:from>
    <xdr:to>
      <xdr:col>3</xdr:col>
      <xdr:colOff>28576</xdr:colOff>
      <xdr:row>104</xdr:row>
      <xdr:rowOff>145677</xdr:rowOff>
    </xdr:to>
    <xdr:sp macro="" textlink="">
      <xdr:nvSpPr>
        <xdr:cNvPr id="4" name="Right Brace 3">
          <a:extLst>
            <a:ext uri="{FF2B5EF4-FFF2-40B4-BE49-F238E27FC236}">
              <a16:creationId xmlns:a16="http://schemas.microsoft.com/office/drawing/2014/main" id="{00000000-0008-0000-0500-000004000000}"/>
            </a:ext>
          </a:extLst>
        </xdr:cNvPr>
        <xdr:cNvSpPr/>
      </xdr:nvSpPr>
      <xdr:spPr bwMode="auto">
        <a:xfrm>
          <a:off x="747994" y="19191754"/>
          <a:ext cx="156882" cy="661148"/>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twoCellAnchor>
    <xdr:from>
      <xdr:col>2</xdr:col>
      <xdr:colOff>33618</xdr:colOff>
      <xdr:row>106</xdr:row>
      <xdr:rowOff>25772</xdr:rowOff>
    </xdr:from>
    <xdr:to>
      <xdr:col>3</xdr:col>
      <xdr:colOff>20731</xdr:colOff>
      <xdr:row>109</xdr:row>
      <xdr:rowOff>149038</xdr:rowOff>
    </xdr:to>
    <xdr:sp macro="" textlink="">
      <xdr:nvSpPr>
        <xdr:cNvPr id="5" name="Right Brace 4">
          <a:extLst>
            <a:ext uri="{FF2B5EF4-FFF2-40B4-BE49-F238E27FC236}">
              <a16:creationId xmlns:a16="http://schemas.microsoft.com/office/drawing/2014/main" id="{00000000-0008-0000-0500-000005000000}"/>
            </a:ext>
          </a:extLst>
        </xdr:cNvPr>
        <xdr:cNvSpPr/>
      </xdr:nvSpPr>
      <xdr:spPr bwMode="auto">
        <a:xfrm>
          <a:off x="728943" y="20113997"/>
          <a:ext cx="168088" cy="69476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twoCellAnchor>
    <xdr:from>
      <xdr:col>2</xdr:col>
      <xdr:colOff>66675</xdr:colOff>
      <xdr:row>113</xdr:row>
      <xdr:rowOff>46505</xdr:rowOff>
    </xdr:from>
    <xdr:to>
      <xdr:col>3</xdr:col>
      <xdr:colOff>76200</xdr:colOff>
      <xdr:row>117</xdr:row>
      <xdr:rowOff>169769</xdr:rowOff>
    </xdr:to>
    <xdr:sp macro="" textlink="">
      <xdr:nvSpPr>
        <xdr:cNvPr id="6" name="Right Brace 5">
          <a:extLst>
            <a:ext uri="{FF2B5EF4-FFF2-40B4-BE49-F238E27FC236}">
              <a16:creationId xmlns:a16="http://schemas.microsoft.com/office/drawing/2014/main" id="{00000000-0008-0000-0500-000006000000}"/>
            </a:ext>
          </a:extLst>
        </xdr:cNvPr>
        <xdr:cNvSpPr/>
      </xdr:nvSpPr>
      <xdr:spPr bwMode="auto">
        <a:xfrm>
          <a:off x="762000" y="21487280"/>
          <a:ext cx="190500" cy="885264"/>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twoCellAnchor>
    <xdr:from>
      <xdr:col>2</xdr:col>
      <xdr:colOff>38100</xdr:colOff>
      <xdr:row>119</xdr:row>
      <xdr:rowOff>47625</xdr:rowOff>
    </xdr:from>
    <xdr:to>
      <xdr:col>3</xdr:col>
      <xdr:colOff>47625</xdr:colOff>
      <xdr:row>123</xdr:row>
      <xdr:rowOff>170889</xdr:rowOff>
    </xdr:to>
    <xdr:sp macro="" textlink="">
      <xdr:nvSpPr>
        <xdr:cNvPr id="7" name="Right Brace 6">
          <a:extLst>
            <a:ext uri="{FF2B5EF4-FFF2-40B4-BE49-F238E27FC236}">
              <a16:creationId xmlns:a16="http://schemas.microsoft.com/office/drawing/2014/main" id="{00000000-0008-0000-0500-000007000000}"/>
            </a:ext>
          </a:extLst>
        </xdr:cNvPr>
        <xdr:cNvSpPr/>
      </xdr:nvSpPr>
      <xdr:spPr bwMode="auto">
        <a:xfrm>
          <a:off x="733425" y="22821900"/>
          <a:ext cx="190500" cy="885264"/>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twoCellAnchor>
    <xdr:from>
      <xdr:col>2</xdr:col>
      <xdr:colOff>38100</xdr:colOff>
      <xdr:row>96</xdr:row>
      <xdr:rowOff>180975</xdr:rowOff>
    </xdr:from>
    <xdr:to>
      <xdr:col>3</xdr:col>
      <xdr:colOff>25214</xdr:colOff>
      <xdr:row>100</xdr:row>
      <xdr:rowOff>113739</xdr:rowOff>
    </xdr:to>
    <xdr:sp macro="" textlink="">
      <xdr:nvSpPr>
        <xdr:cNvPr id="8" name="Right Brace 7">
          <a:extLst>
            <a:ext uri="{FF2B5EF4-FFF2-40B4-BE49-F238E27FC236}">
              <a16:creationId xmlns:a16="http://schemas.microsoft.com/office/drawing/2014/main" id="{00000000-0008-0000-0500-000008000000}"/>
            </a:ext>
          </a:extLst>
        </xdr:cNvPr>
        <xdr:cNvSpPr/>
      </xdr:nvSpPr>
      <xdr:spPr bwMode="auto">
        <a:xfrm>
          <a:off x="733425" y="18573750"/>
          <a:ext cx="168089" cy="694764"/>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Q39"/>
  <sheetViews>
    <sheetView showWhiteSpace="0" zoomScaleNormal="100" workbookViewId="0">
      <selection activeCell="I6" sqref="I6:L6"/>
    </sheetView>
  </sheetViews>
  <sheetFormatPr defaultColWidth="0" defaultRowHeight="14.25" zeroHeight="1"/>
  <cols>
    <col min="1" max="1" width="2.375" style="1" customWidth="1"/>
    <col min="2" max="5" width="9" style="1" customWidth="1"/>
    <col min="6" max="6" width="15.375" style="1" customWidth="1"/>
    <col min="7" max="7" width="3.875" style="1" customWidth="1"/>
    <col min="8" max="8" width="19" style="1" customWidth="1"/>
    <col min="9" max="12" width="9" style="1" customWidth="1"/>
    <col min="13" max="13" width="2.875" style="1" customWidth="1"/>
    <col min="14" max="17" width="0" style="1" hidden="1" customWidth="1"/>
    <col min="18" max="16384" width="9" style="1" hidden="1"/>
  </cols>
  <sheetData>
    <row r="1" spans="1:17"/>
    <row r="2" spans="1:17" s="9" customFormat="1" ht="28.5" customHeight="1" thickBot="1">
      <c r="B2" s="8"/>
      <c r="C2" s="12"/>
      <c r="D2" s="8"/>
      <c r="E2" s="8"/>
      <c r="F2" s="8"/>
      <c r="G2" s="8"/>
      <c r="H2" s="8"/>
      <c r="I2" s="8"/>
      <c r="J2" s="8"/>
      <c r="K2" s="13"/>
      <c r="L2" s="13" t="s">
        <v>123</v>
      </c>
    </row>
    <row r="3" spans="1:17" ht="16.5" customHeight="1">
      <c r="L3" s="14" t="s">
        <v>124</v>
      </c>
    </row>
    <row r="4" spans="1:17" ht="16.5" customHeight="1">
      <c r="L4" s="14" t="s">
        <v>20</v>
      </c>
    </row>
    <row r="5" spans="1:17" ht="13.5" customHeight="1">
      <c r="L5" s="5"/>
    </row>
    <row r="6" spans="1:17" ht="14.25" customHeight="1">
      <c r="B6" s="317" t="s">
        <v>125</v>
      </c>
      <c r="C6" s="317"/>
      <c r="D6" s="317"/>
      <c r="E6" s="317"/>
      <c r="F6" s="317"/>
      <c r="H6" s="2" t="s">
        <v>129</v>
      </c>
      <c r="I6" s="320"/>
      <c r="J6" s="321"/>
      <c r="K6" s="321"/>
      <c r="L6" s="321"/>
    </row>
    <row r="7" spans="1:17" ht="14.25" customHeight="1">
      <c r="A7" s="15"/>
      <c r="B7" s="317"/>
      <c r="C7" s="317"/>
      <c r="D7" s="317"/>
      <c r="E7" s="317"/>
      <c r="F7" s="317"/>
      <c r="H7" s="2" t="s">
        <v>130</v>
      </c>
      <c r="I7" s="319"/>
      <c r="J7" s="319"/>
      <c r="K7" s="319"/>
      <c r="L7" s="319"/>
      <c r="M7" s="10"/>
      <c r="N7" s="10"/>
      <c r="O7" s="10"/>
      <c r="P7" s="10"/>
      <c r="Q7" s="10"/>
    </row>
    <row r="8" spans="1:17">
      <c r="A8" s="15"/>
      <c r="B8" s="317"/>
      <c r="C8" s="317"/>
      <c r="D8" s="317"/>
      <c r="E8" s="317"/>
      <c r="F8" s="317"/>
      <c r="H8" s="2" t="s">
        <v>132</v>
      </c>
      <c r="I8" s="318"/>
      <c r="J8" s="318"/>
      <c r="K8" s="11"/>
      <c r="L8" s="11"/>
      <c r="M8" s="11"/>
      <c r="N8" s="11"/>
      <c r="O8" s="11"/>
      <c r="P8" s="11"/>
      <c r="Q8" s="11"/>
    </row>
    <row r="9" spans="1:17">
      <c r="A9" s="15"/>
      <c r="B9" s="317"/>
      <c r="C9" s="317"/>
      <c r="D9" s="317"/>
      <c r="E9" s="317"/>
      <c r="F9" s="317"/>
      <c r="H9" s="16" t="s">
        <v>126</v>
      </c>
      <c r="M9" s="4"/>
      <c r="N9" s="4"/>
      <c r="O9" s="7"/>
      <c r="P9" s="4"/>
      <c r="Q9" s="3"/>
    </row>
    <row r="10" spans="1:17">
      <c r="A10" s="15"/>
      <c r="B10" s="317"/>
      <c r="C10" s="317"/>
      <c r="D10" s="317"/>
      <c r="E10" s="317"/>
      <c r="F10" s="317"/>
      <c r="I10" s="316"/>
      <c r="J10" s="316"/>
      <c r="K10" s="316"/>
      <c r="L10" s="316"/>
    </row>
    <row r="11" spans="1:17">
      <c r="A11" s="15"/>
      <c r="B11" s="317"/>
      <c r="C11" s="317"/>
      <c r="D11" s="317"/>
      <c r="E11" s="317"/>
      <c r="F11" s="317"/>
      <c r="I11" s="316"/>
      <c r="J11" s="316"/>
      <c r="K11" s="316"/>
      <c r="L11" s="316"/>
    </row>
    <row r="12" spans="1:17">
      <c r="A12" s="15"/>
      <c r="B12" s="317"/>
      <c r="C12" s="317"/>
      <c r="D12" s="317"/>
      <c r="E12" s="317"/>
      <c r="F12" s="317"/>
      <c r="I12" s="316"/>
      <c r="J12" s="316"/>
      <c r="K12" s="316"/>
      <c r="L12" s="316"/>
    </row>
    <row r="13" spans="1:17">
      <c r="A13" s="15"/>
      <c r="B13" s="317"/>
      <c r="C13" s="317"/>
      <c r="D13" s="317"/>
      <c r="E13" s="317"/>
      <c r="F13" s="317"/>
      <c r="I13" s="316"/>
      <c r="J13" s="316"/>
      <c r="K13" s="316"/>
      <c r="L13" s="316"/>
    </row>
    <row r="14" spans="1:17">
      <c r="A14" s="15"/>
      <c r="B14" s="317"/>
      <c r="C14" s="317"/>
      <c r="D14" s="317"/>
      <c r="E14" s="317"/>
      <c r="F14" s="317"/>
      <c r="I14" s="316"/>
      <c r="J14" s="316"/>
      <c r="K14" s="316"/>
      <c r="L14" s="316"/>
    </row>
    <row r="15" spans="1:17">
      <c r="A15" s="15"/>
      <c r="B15" s="317"/>
      <c r="C15" s="317"/>
      <c r="D15" s="317"/>
      <c r="E15" s="317"/>
      <c r="F15" s="317"/>
      <c r="I15" s="316"/>
      <c r="J15" s="316"/>
      <c r="K15" s="316"/>
      <c r="L15" s="316"/>
    </row>
    <row r="16" spans="1:17">
      <c r="A16" s="15"/>
      <c r="B16" s="317"/>
      <c r="C16" s="317"/>
      <c r="D16" s="317"/>
      <c r="E16" s="317"/>
      <c r="F16" s="317"/>
      <c r="I16" s="316"/>
      <c r="J16" s="316"/>
      <c r="K16" s="316"/>
      <c r="L16" s="316"/>
    </row>
    <row r="17" spans="1:12">
      <c r="A17" s="15"/>
      <c r="B17" s="317"/>
      <c r="C17" s="317"/>
      <c r="D17" s="317"/>
      <c r="E17" s="317"/>
      <c r="F17" s="317"/>
      <c r="I17" s="316"/>
      <c r="J17" s="316"/>
      <c r="K17" s="316"/>
      <c r="L17" s="316"/>
    </row>
    <row r="18" spans="1:12">
      <c r="A18" s="15"/>
      <c r="B18" s="317"/>
      <c r="C18" s="317"/>
      <c r="D18" s="317"/>
      <c r="E18" s="317"/>
      <c r="F18" s="317"/>
      <c r="I18" s="316"/>
      <c r="J18" s="316"/>
      <c r="K18" s="316"/>
      <c r="L18" s="316"/>
    </row>
    <row r="19" spans="1:12">
      <c r="A19" s="15"/>
      <c r="B19" s="317"/>
      <c r="C19" s="317"/>
      <c r="D19" s="317"/>
      <c r="E19" s="317"/>
      <c r="F19" s="317"/>
      <c r="I19" s="316"/>
      <c r="J19" s="316"/>
      <c r="K19" s="316"/>
      <c r="L19" s="316"/>
    </row>
    <row r="20" spans="1:12">
      <c r="A20" s="15"/>
      <c r="B20" s="317"/>
      <c r="C20" s="317"/>
      <c r="D20" s="317"/>
      <c r="E20" s="317"/>
      <c r="F20" s="317"/>
      <c r="I20" s="316"/>
      <c r="J20" s="316"/>
      <c r="K20" s="316"/>
      <c r="L20" s="316"/>
    </row>
    <row r="21" spans="1:12" ht="15.75">
      <c r="A21" s="15"/>
      <c r="B21" s="317"/>
      <c r="C21" s="317"/>
      <c r="D21" s="317"/>
      <c r="E21" s="317"/>
      <c r="F21" s="317"/>
      <c r="H21" s="6" t="s">
        <v>117</v>
      </c>
    </row>
    <row r="22" spans="1:12">
      <c r="A22" s="15"/>
      <c r="B22" s="317"/>
      <c r="C22" s="317"/>
      <c r="D22" s="317"/>
      <c r="E22" s="317"/>
      <c r="F22" s="317"/>
      <c r="H22" s="315" t="s">
        <v>119</v>
      </c>
      <c r="I22" s="315"/>
      <c r="J22" s="315"/>
    </row>
    <row r="23" spans="1:12">
      <c r="A23" s="15"/>
      <c r="B23" s="317"/>
      <c r="C23" s="317"/>
      <c r="D23" s="317"/>
      <c r="E23" s="317"/>
      <c r="F23" s="317"/>
      <c r="H23" s="315" t="s">
        <v>122</v>
      </c>
      <c r="I23" s="315"/>
      <c r="J23" s="315"/>
    </row>
    <row r="24" spans="1:12">
      <c r="A24" s="15"/>
      <c r="B24" s="317"/>
      <c r="C24" s="317"/>
      <c r="D24" s="317"/>
      <c r="E24" s="317"/>
      <c r="F24" s="317"/>
      <c r="H24" s="323" t="s">
        <v>118</v>
      </c>
      <c r="I24" s="323"/>
      <c r="J24" s="323"/>
    </row>
    <row r="25" spans="1:12">
      <c r="A25" s="15"/>
      <c r="B25" s="317"/>
      <c r="C25" s="317"/>
      <c r="D25" s="317"/>
      <c r="E25" s="317"/>
      <c r="F25" s="317"/>
      <c r="H25" s="322" t="s">
        <v>121</v>
      </c>
      <c r="I25" s="322"/>
      <c r="J25" s="322"/>
    </row>
    <row r="26" spans="1:12">
      <c r="A26" s="15"/>
      <c r="B26" s="317"/>
      <c r="C26" s="317"/>
      <c r="D26" s="317"/>
      <c r="E26" s="317"/>
      <c r="F26" s="317"/>
    </row>
    <row r="27" spans="1:12">
      <c r="A27" s="15"/>
      <c r="B27" s="317"/>
      <c r="C27" s="317"/>
      <c r="D27" s="317"/>
      <c r="E27" s="317"/>
      <c r="F27" s="317"/>
    </row>
    <row r="28" spans="1:12">
      <c r="A28" s="15"/>
      <c r="B28" s="317"/>
      <c r="C28" s="317"/>
      <c r="D28" s="317"/>
      <c r="E28" s="317"/>
      <c r="F28" s="317"/>
    </row>
    <row r="29" spans="1:12">
      <c r="A29" s="15"/>
      <c r="B29" s="15"/>
      <c r="C29" s="15"/>
      <c r="D29" s="15"/>
      <c r="E29" s="15"/>
      <c r="F29" s="15"/>
    </row>
    <row r="30" spans="1:12">
      <c r="A30" s="15"/>
      <c r="B30" s="15"/>
      <c r="C30" s="15"/>
      <c r="D30" s="15"/>
      <c r="E30" s="15"/>
      <c r="F30" s="15"/>
    </row>
    <row r="31" spans="1:12">
      <c r="A31" s="15"/>
      <c r="B31" s="15"/>
      <c r="C31" s="15"/>
      <c r="D31" s="15"/>
      <c r="E31" s="15"/>
      <c r="F31" s="15"/>
    </row>
    <row r="32" spans="1:12">
      <c r="A32" s="15"/>
      <c r="B32" s="15"/>
      <c r="C32" s="15"/>
      <c r="D32" s="15"/>
      <c r="E32" s="15"/>
      <c r="F32" s="15"/>
    </row>
    <row r="33"/>
    <row r="34"/>
    <row r="35"/>
    <row r="36"/>
    <row r="37"/>
    <row r="38"/>
    <row r="39"/>
  </sheetData>
  <sheetProtection algorithmName="SHA-512" hashValue="CcTEVMnaG7gzV16GBPbiw7pVKy1pEKr3QH5pi7k52/fu8Sso0IXd8BrTTTjg/tdsQokdFi3X9BEMUX3IvbDtzg==" saltValue="46hb3i16dJdbV01XcNjeKQ==" spinCount="100000" sheet="1" objects="1" scenarios="1"/>
  <mergeCells count="9">
    <mergeCell ref="H22:J22"/>
    <mergeCell ref="I10:L20"/>
    <mergeCell ref="B6:F28"/>
    <mergeCell ref="I8:J8"/>
    <mergeCell ref="I7:L7"/>
    <mergeCell ref="I6:L6"/>
    <mergeCell ref="H25:J25"/>
    <mergeCell ref="H24:J24"/>
    <mergeCell ref="H23:J23"/>
  </mergeCells>
  <dataValidations count="1">
    <dataValidation errorStyle="information" allowBlank="1" showInputMessage="1" showErrorMessage="1" sqref="I8 K8" xr:uid="{00000000-0002-0000-0000-000000000000}"/>
  </dataValidations>
  <hyperlinks>
    <hyperlink ref="H23" location="'Schedule 5a'!A1" display="Shedule 5a" xr:uid="{00000000-0004-0000-0000-000000000000}"/>
    <hyperlink ref="H22" location="'Coal 5'!A1" display="Coal 5" xr:uid="{00000000-0004-0000-0000-000001000000}"/>
    <hyperlink ref="H24" location="'Schedule 5b'!A1" display="Shedule 5b - Schedule of allowed costs" xr:uid="{00000000-0004-0000-0000-000002000000}"/>
    <hyperlink ref="H25" location="'Schedule 5c'!A1" display="Schedule 5c - Project payback schedule" xr:uid="{00000000-0004-0000-0000-000003000000}"/>
  </hyperlinks>
  <pageMargins left="0.39370078740157483" right="0.39370078740157483" top="0.39370078740157483" bottom="0.39370078740157483" header="0.31496062992125984" footer="0.31496062992125984"/>
  <pageSetup orientation="landscape" r:id="rId1"/>
  <headerFooter>
    <oddFooter>&amp;L_x000D_&amp;1#&amp;"Calibri"&amp;11&amp;K000000 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T195"/>
  <sheetViews>
    <sheetView showGridLines="0" tabSelected="1" showWhiteSpace="0" zoomScaleNormal="100" zoomScaleSheetLayoutView="100" zoomScalePageLayoutView="90" workbookViewId="0">
      <selection activeCell="C6" sqref="C6:L7 C8:D8 G14:H14 F17 G17:H20 G22:H22 J22:L22 G25:H25 G27:H27 J27:L27 G31:H31 G33:H33 G35:H35 K35:L36 K38:L38 G40:H40 K40:L40 G42:H42 G49:H51 K51:L51 K54:L54 G59:H61"/>
    </sheetView>
  </sheetViews>
  <sheetFormatPr defaultColWidth="0" defaultRowHeight="15.75" zeroHeight="1"/>
  <cols>
    <col min="1" max="1" width="1.875" style="44" customWidth="1"/>
    <col min="2" max="2" width="20.25" style="44" customWidth="1"/>
    <col min="3" max="3" width="4.875" style="44" customWidth="1"/>
    <col min="4" max="4" width="16.5" style="44" customWidth="1"/>
    <col min="5" max="5" width="2.5" style="44" customWidth="1"/>
    <col min="6" max="6" width="1.625" style="44" customWidth="1"/>
    <col min="7" max="7" width="8.625" style="162" customWidth="1"/>
    <col min="8" max="8" width="7.375" style="44" customWidth="1"/>
    <col min="9" max="9" width="2.5" style="44" customWidth="1"/>
    <col min="10" max="10" width="1.625" style="44" customWidth="1"/>
    <col min="11" max="11" width="10" style="44" customWidth="1"/>
    <col min="12" max="12" width="5" style="44" customWidth="1"/>
    <col min="13" max="13" width="1.625" style="44" customWidth="1"/>
    <col min="14" max="14" width="6.125" style="44" customWidth="1"/>
    <col min="15" max="15" width="4.875" style="163" customWidth="1"/>
    <col min="16" max="16" width="9" style="44" hidden="1" customWidth="1"/>
    <col min="17" max="20" width="0" style="44" hidden="1" customWidth="1"/>
    <col min="21" max="16384" width="9" style="44" hidden="1"/>
  </cols>
  <sheetData>
    <row r="1" spans="1:16" ht="37.5" customHeight="1">
      <c r="A1" s="40"/>
      <c r="B1" s="41"/>
      <c r="C1" s="41"/>
      <c r="D1" s="41"/>
      <c r="E1" s="41"/>
      <c r="F1" s="41"/>
      <c r="G1" s="42"/>
      <c r="H1" s="43"/>
      <c r="I1" s="43"/>
      <c r="J1" s="43"/>
      <c r="K1" s="371" t="s">
        <v>207</v>
      </c>
      <c r="L1" s="371"/>
      <c r="M1" s="371"/>
      <c r="N1" s="371"/>
      <c r="O1" s="371"/>
    </row>
    <row r="2" spans="1:16" ht="18.75" customHeight="1">
      <c r="A2" s="41"/>
      <c r="B2" s="45"/>
      <c r="C2" s="45"/>
      <c r="D2" s="41"/>
      <c r="E2" s="41"/>
      <c r="F2" s="41"/>
      <c r="G2" s="42"/>
      <c r="H2" s="41"/>
      <c r="I2" s="372" t="s">
        <v>208</v>
      </c>
      <c r="J2" s="372"/>
      <c r="K2" s="372"/>
      <c r="L2" s="372"/>
      <c r="M2" s="372"/>
      <c r="N2" s="372"/>
      <c r="O2" s="372"/>
    </row>
    <row r="3" spans="1:16" ht="18.75" customHeight="1">
      <c r="A3" s="41"/>
      <c r="B3" s="41"/>
      <c r="C3" s="41"/>
      <c r="D3" s="41"/>
      <c r="E3" s="41"/>
      <c r="F3" s="41"/>
      <c r="G3" s="42"/>
      <c r="H3" s="41"/>
      <c r="I3" s="41"/>
      <c r="J3" s="41"/>
      <c r="K3" s="41"/>
      <c r="L3" s="41"/>
      <c r="M3" s="41"/>
      <c r="N3" s="41"/>
      <c r="O3" s="46" t="s">
        <v>20</v>
      </c>
    </row>
    <row r="4" spans="1:16" ht="7.5" customHeight="1">
      <c r="A4" s="41"/>
      <c r="B4" s="41"/>
      <c r="C4" s="41"/>
      <c r="D4" s="41"/>
      <c r="E4" s="41"/>
      <c r="F4" s="41"/>
      <c r="G4" s="42"/>
      <c r="H4" s="41"/>
      <c r="I4" s="41"/>
      <c r="J4" s="41"/>
      <c r="K4" s="41"/>
      <c r="L4" s="41"/>
      <c r="M4" s="41"/>
      <c r="N4" s="41"/>
      <c r="O4" s="47"/>
    </row>
    <row r="5" spans="1:16" ht="7.5" customHeight="1">
      <c r="A5" s="41"/>
      <c r="B5" s="41"/>
      <c r="C5" s="41"/>
      <c r="D5" s="41"/>
      <c r="E5" s="41"/>
      <c r="F5" s="41"/>
      <c r="G5" s="42"/>
      <c r="H5" s="41"/>
      <c r="I5" s="41"/>
      <c r="J5" s="41"/>
      <c r="K5" s="41"/>
      <c r="L5" s="41"/>
      <c r="M5" s="41"/>
      <c r="N5" s="41"/>
      <c r="O5" s="47"/>
    </row>
    <row r="6" spans="1:16" ht="24" customHeight="1">
      <c r="A6" s="48" t="s">
        <v>281</v>
      </c>
      <c r="B6" s="49" t="s">
        <v>129</v>
      </c>
      <c r="C6" s="324">
        <f>+'Bituminous Coal Year End'!$I$6</f>
        <v>0</v>
      </c>
      <c r="D6" s="324"/>
      <c r="E6" s="324"/>
      <c r="F6" s="324"/>
      <c r="G6" s="324"/>
      <c r="H6" s="324"/>
      <c r="I6" s="324"/>
      <c r="J6" s="324"/>
      <c r="K6" s="324"/>
      <c r="L6" s="324"/>
      <c r="M6" s="50"/>
      <c r="N6" s="50"/>
      <c r="O6" s="51">
        <v>5001</v>
      </c>
    </row>
    <row r="7" spans="1:16" s="54" customFormat="1" ht="24" customHeight="1">
      <c r="A7" s="52" t="s">
        <v>281</v>
      </c>
      <c r="B7" s="49" t="s">
        <v>131</v>
      </c>
      <c r="C7" s="373">
        <f>+'Bituminous Coal Year End'!$I$7</f>
        <v>0</v>
      </c>
      <c r="D7" s="373"/>
      <c r="E7" s="373"/>
      <c r="F7" s="373"/>
      <c r="G7" s="373"/>
      <c r="H7" s="373"/>
      <c r="I7" s="373"/>
      <c r="J7" s="373"/>
      <c r="K7" s="373"/>
      <c r="L7" s="373"/>
      <c r="M7" s="53"/>
      <c r="N7" s="53"/>
      <c r="O7" s="51">
        <v>5002</v>
      </c>
    </row>
    <row r="8" spans="1:16" s="54" customFormat="1" ht="24" customHeight="1">
      <c r="A8" s="52" t="s">
        <v>281</v>
      </c>
      <c r="B8" s="55" t="s">
        <v>132</v>
      </c>
      <c r="C8" s="377">
        <f>+'Bituminous Coal Year End'!$I$8</f>
        <v>0</v>
      </c>
      <c r="D8" s="377"/>
      <c r="E8" s="56"/>
      <c r="F8" s="56"/>
      <c r="G8" s="56"/>
      <c r="H8" s="57"/>
      <c r="I8" s="57"/>
      <c r="J8" s="293"/>
      <c r="K8" s="325" t="s">
        <v>282</v>
      </c>
      <c r="L8" s="326"/>
      <c r="M8" s="53"/>
      <c r="N8" s="53"/>
      <c r="O8" s="51">
        <v>5003</v>
      </c>
    </row>
    <row r="9" spans="1:16" s="54" customFormat="1" ht="6.75" customHeight="1">
      <c r="A9" s="50"/>
      <c r="B9" s="58"/>
      <c r="C9" s="58"/>
      <c r="D9" s="58"/>
      <c r="E9" s="58"/>
      <c r="F9" s="58"/>
      <c r="G9" s="58"/>
      <c r="H9" s="58"/>
      <c r="I9" s="58"/>
      <c r="J9" s="59"/>
      <c r="K9" s="327"/>
      <c r="L9" s="326"/>
      <c r="M9" s="59"/>
      <c r="N9" s="50"/>
      <c r="O9" s="60"/>
    </row>
    <row r="10" spans="1:16" s="66" customFormat="1" ht="16.5" thickBot="1">
      <c r="A10" s="61"/>
      <c r="B10" s="62"/>
      <c r="C10" s="62"/>
      <c r="D10" s="62"/>
      <c r="E10" s="62"/>
      <c r="F10" s="63"/>
      <c r="G10" s="362" t="s">
        <v>5</v>
      </c>
      <c r="H10" s="362"/>
      <c r="I10" s="62"/>
      <c r="J10" s="64"/>
      <c r="K10" s="369"/>
      <c r="L10" s="370"/>
      <c r="M10" s="64"/>
      <c r="N10" s="65"/>
      <c r="O10" s="60"/>
      <c r="P10" s="66" t="b">
        <v>1</v>
      </c>
    </row>
    <row r="11" spans="1:16" s="66" customFormat="1" ht="17.25" thickTop="1" thickBot="1">
      <c r="A11" s="61"/>
      <c r="B11" s="67" t="s">
        <v>133</v>
      </c>
      <c r="C11" s="67"/>
      <c r="D11" s="68"/>
      <c r="E11" s="62"/>
      <c r="F11" s="69"/>
      <c r="G11" s="363"/>
      <c r="H11" s="364"/>
      <c r="I11" s="62"/>
      <c r="J11" s="64"/>
      <c r="K11" s="62"/>
      <c r="L11" s="62"/>
      <c r="M11" s="64"/>
      <c r="N11" s="51" t="s">
        <v>31</v>
      </c>
      <c r="O11" s="70">
        <v>5004</v>
      </c>
    </row>
    <row r="12" spans="1:16" s="66" customFormat="1">
      <c r="A12" s="61"/>
      <c r="B12" s="67" t="s">
        <v>134</v>
      </c>
      <c r="C12" s="67"/>
      <c r="D12" s="68"/>
      <c r="E12" s="62"/>
      <c r="F12" s="71"/>
      <c r="G12" s="365"/>
      <c r="H12" s="366"/>
      <c r="I12" s="62"/>
      <c r="J12" s="64"/>
      <c r="K12" s="62"/>
      <c r="L12" s="62"/>
      <c r="M12" s="64"/>
      <c r="N12" s="51" t="s">
        <v>6</v>
      </c>
      <c r="O12" s="70">
        <v>5005</v>
      </c>
    </row>
    <row r="13" spans="1:16" s="66" customFormat="1">
      <c r="A13" s="61"/>
      <c r="B13" s="67" t="s">
        <v>135</v>
      </c>
      <c r="C13" s="67"/>
      <c r="D13" s="68"/>
      <c r="E13" s="62"/>
      <c r="F13" s="71" t="s">
        <v>7</v>
      </c>
      <c r="G13" s="367"/>
      <c r="H13" s="368"/>
      <c r="I13" s="62"/>
      <c r="J13" s="64"/>
      <c r="K13" s="62"/>
      <c r="L13" s="62"/>
      <c r="M13" s="64"/>
      <c r="N13" s="51" t="s">
        <v>6</v>
      </c>
      <c r="O13" s="70">
        <v>5006</v>
      </c>
    </row>
    <row r="14" spans="1:16" s="66" customFormat="1" ht="16.5" thickBot="1">
      <c r="A14" s="61"/>
      <c r="B14" s="67" t="s">
        <v>136</v>
      </c>
      <c r="C14" s="67"/>
      <c r="D14" s="72"/>
      <c r="E14" s="62"/>
      <c r="F14" s="73" t="s">
        <v>8</v>
      </c>
      <c r="G14" s="329">
        <f>SUM(G12-G13)</f>
        <v>0</v>
      </c>
      <c r="H14" s="329"/>
      <c r="I14" s="62"/>
      <c r="J14" s="64"/>
      <c r="K14" s="62"/>
      <c r="L14" s="62"/>
      <c r="M14" s="64"/>
      <c r="N14" s="51" t="s">
        <v>6</v>
      </c>
      <c r="O14" s="70">
        <v>5007</v>
      </c>
    </row>
    <row r="15" spans="1:16" s="66" customFormat="1" ht="6" customHeight="1">
      <c r="A15" s="61"/>
      <c r="B15" s="74"/>
      <c r="C15" s="74"/>
      <c r="D15" s="75"/>
      <c r="E15" s="76"/>
      <c r="F15" s="77"/>
      <c r="G15" s="78"/>
      <c r="H15" s="78"/>
      <c r="I15" s="76"/>
      <c r="J15" s="79"/>
      <c r="K15" s="76"/>
      <c r="L15" s="76"/>
      <c r="M15" s="79"/>
      <c r="N15" s="80"/>
      <c r="O15" s="81"/>
    </row>
    <row r="16" spans="1:16" s="54" customFormat="1" ht="21" customHeight="1">
      <c r="A16" s="50"/>
      <c r="B16" s="82" t="s">
        <v>139</v>
      </c>
      <c r="C16" s="82"/>
      <c r="D16" s="83"/>
      <c r="E16" s="83"/>
      <c r="F16" s="84"/>
      <c r="G16" s="340" t="s">
        <v>4</v>
      </c>
      <c r="H16" s="340"/>
      <c r="I16" s="85"/>
      <c r="J16" s="86"/>
      <c r="K16" s="86"/>
      <c r="L16" s="86"/>
      <c r="M16" s="87"/>
      <c r="N16" s="87"/>
      <c r="O16" s="88"/>
    </row>
    <row r="17" spans="1:15" s="54" customFormat="1" ht="15.75" customHeight="1" thickBot="1">
      <c r="A17" s="50"/>
      <c r="B17" s="89" t="s">
        <v>133</v>
      </c>
      <c r="C17" s="89"/>
      <c r="D17" s="90"/>
      <c r="E17" s="91"/>
      <c r="F17" s="165">
        <f>G11</f>
        <v>0</v>
      </c>
      <c r="G17" s="330">
        <f>G11</f>
        <v>0</v>
      </c>
      <c r="H17" s="330"/>
      <c r="I17" s="92"/>
      <c r="J17" s="86"/>
      <c r="K17" s="86"/>
      <c r="L17" s="86"/>
      <c r="M17" s="93"/>
      <c r="N17" s="94" t="s">
        <v>31</v>
      </c>
      <c r="O17" s="51">
        <v>5008</v>
      </c>
    </row>
    <row r="18" spans="1:15" s="99" customFormat="1" ht="15.75" customHeight="1">
      <c r="A18" s="50"/>
      <c r="B18" s="89" t="s">
        <v>134</v>
      </c>
      <c r="C18" s="89"/>
      <c r="D18" s="95"/>
      <c r="E18" s="91"/>
      <c r="F18" s="96"/>
      <c r="G18" s="331">
        <f>G12</f>
        <v>0</v>
      </c>
      <c r="H18" s="331"/>
      <c r="I18" s="97"/>
      <c r="J18" s="98"/>
      <c r="K18" s="98"/>
      <c r="L18" s="98"/>
      <c r="M18" s="93"/>
      <c r="N18" s="94" t="s">
        <v>6</v>
      </c>
      <c r="O18" s="51">
        <v>5009</v>
      </c>
    </row>
    <row r="19" spans="1:15" s="99" customFormat="1" ht="15.75" customHeight="1">
      <c r="A19" s="50"/>
      <c r="B19" s="89" t="s">
        <v>135</v>
      </c>
      <c r="C19" s="89"/>
      <c r="D19" s="95"/>
      <c r="E19" s="91"/>
      <c r="F19" s="96" t="s">
        <v>7</v>
      </c>
      <c r="G19" s="332">
        <f>G13</f>
        <v>0</v>
      </c>
      <c r="H19" s="333"/>
      <c r="I19" s="97"/>
      <c r="J19" s="98"/>
      <c r="K19" s="98"/>
      <c r="L19" s="98"/>
      <c r="M19" s="93"/>
      <c r="N19" s="94" t="s">
        <v>6</v>
      </c>
      <c r="O19" s="51">
        <v>5010</v>
      </c>
    </row>
    <row r="20" spans="1:15" ht="15.75" customHeight="1" thickBot="1">
      <c r="A20" s="50"/>
      <c r="B20" s="89" t="s">
        <v>137</v>
      </c>
      <c r="C20" s="89"/>
      <c r="D20" s="100"/>
      <c r="E20" s="101"/>
      <c r="F20" s="102" t="s">
        <v>8</v>
      </c>
      <c r="G20" s="328">
        <f>(G18-G19)</f>
        <v>0</v>
      </c>
      <c r="H20" s="328"/>
      <c r="I20" s="97"/>
      <c r="J20" s="41"/>
      <c r="K20" s="41"/>
      <c r="L20" s="41"/>
      <c r="M20" s="93"/>
      <c r="N20" s="94" t="s">
        <v>6</v>
      </c>
      <c r="O20" s="51">
        <v>5011</v>
      </c>
    </row>
    <row r="21" spans="1:15" ht="15.75" customHeight="1" thickBot="1">
      <c r="A21" s="50"/>
      <c r="B21" s="103"/>
      <c r="C21" s="103"/>
      <c r="D21" s="91"/>
      <c r="E21" s="91"/>
      <c r="F21" s="96" t="s">
        <v>9</v>
      </c>
      <c r="G21" s="334">
        <v>0.01</v>
      </c>
      <c r="H21" s="334"/>
      <c r="I21" s="97"/>
      <c r="J21" s="104"/>
      <c r="K21" s="50"/>
      <c r="L21" s="50"/>
      <c r="M21" s="93"/>
      <c r="N21" s="94"/>
      <c r="O21" s="51">
        <v>5012</v>
      </c>
    </row>
    <row r="22" spans="1:15" ht="26.25" customHeight="1" thickBot="1">
      <c r="A22" s="50"/>
      <c r="B22" s="105" t="s">
        <v>138</v>
      </c>
      <c r="C22" s="105"/>
      <c r="D22" s="106"/>
      <c r="E22" s="107"/>
      <c r="F22" s="102" t="s">
        <v>8</v>
      </c>
      <c r="G22" s="335">
        <f>IF(G20&lt;0,0, G20*0.01)</f>
        <v>0</v>
      </c>
      <c r="H22" s="335"/>
      <c r="I22" s="97" t="s">
        <v>11</v>
      </c>
      <c r="J22" s="342">
        <f>G22</f>
        <v>0</v>
      </c>
      <c r="K22" s="343"/>
      <c r="L22" s="344"/>
      <c r="M22" s="108"/>
      <c r="N22" s="94" t="s">
        <v>6</v>
      </c>
      <c r="O22" s="109">
        <v>5013</v>
      </c>
    </row>
    <row r="23" spans="1:15">
      <c r="A23" s="50"/>
      <c r="B23" s="103"/>
      <c r="C23" s="103"/>
      <c r="D23" s="91"/>
      <c r="E23" s="91"/>
      <c r="F23" s="91"/>
      <c r="G23" s="110"/>
      <c r="H23" s="110"/>
      <c r="I23" s="97"/>
      <c r="J23" s="84"/>
      <c r="K23" s="111"/>
      <c r="L23" s="111"/>
      <c r="M23" s="85"/>
      <c r="N23" s="85"/>
      <c r="O23" s="112"/>
    </row>
    <row r="24" spans="1:15">
      <c r="A24" s="50"/>
      <c r="B24" s="113" t="s">
        <v>140</v>
      </c>
      <c r="C24" s="113"/>
      <c r="D24" s="83"/>
      <c r="E24" s="83"/>
      <c r="F24" s="83"/>
      <c r="G24" s="110"/>
      <c r="H24" s="110"/>
      <c r="I24" s="97"/>
      <c r="J24" s="84"/>
      <c r="K24" s="111"/>
      <c r="L24" s="111"/>
      <c r="M24" s="85"/>
      <c r="N24" s="85"/>
      <c r="O24" s="112"/>
    </row>
    <row r="25" spans="1:15" ht="15.75" customHeight="1">
      <c r="A25" s="50"/>
      <c r="B25" s="89" t="s">
        <v>136</v>
      </c>
      <c r="C25" s="89"/>
      <c r="D25" s="114" t="s">
        <v>34</v>
      </c>
      <c r="E25" s="91"/>
      <c r="F25" s="96"/>
      <c r="G25" s="336">
        <f>G14</f>
        <v>0</v>
      </c>
      <c r="H25" s="336"/>
      <c r="I25" s="97"/>
      <c r="J25" s="104"/>
      <c r="K25" s="115"/>
      <c r="L25" s="115"/>
      <c r="M25" s="85"/>
      <c r="N25" s="94" t="s">
        <v>6</v>
      </c>
      <c r="O25" s="51">
        <v>5014</v>
      </c>
    </row>
    <row r="26" spans="1:15" ht="15.75" customHeight="1">
      <c r="A26" s="50"/>
      <c r="B26" s="89" t="s">
        <v>141</v>
      </c>
      <c r="C26" s="89"/>
      <c r="D26" s="95"/>
      <c r="E26" s="91"/>
      <c r="F26" s="96" t="s">
        <v>10</v>
      </c>
      <c r="G26" s="337"/>
      <c r="H26" s="337"/>
      <c r="I26" s="97"/>
      <c r="J26" s="84"/>
      <c r="K26" s="116"/>
      <c r="L26" s="116"/>
      <c r="M26" s="85"/>
      <c r="N26" s="94" t="s">
        <v>6</v>
      </c>
      <c r="O26" s="51">
        <v>5015</v>
      </c>
    </row>
    <row r="27" spans="1:15" ht="15.75" customHeight="1" thickBot="1">
      <c r="A27" s="50"/>
      <c r="B27" s="89" t="s">
        <v>142</v>
      </c>
      <c r="C27" s="89"/>
      <c r="D27" s="90"/>
      <c r="E27" s="91"/>
      <c r="F27" s="102" t="s">
        <v>8</v>
      </c>
      <c r="G27" s="335">
        <f>SUM(G25:H26)</f>
        <v>0</v>
      </c>
      <c r="H27" s="335"/>
      <c r="I27" s="97" t="s">
        <v>11</v>
      </c>
      <c r="J27" s="336">
        <f>G27</f>
        <v>0</v>
      </c>
      <c r="K27" s="336"/>
      <c r="L27" s="336"/>
      <c r="M27" s="85"/>
      <c r="N27" s="94" t="s">
        <v>6</v>
      </c>
      <c r="O27" s="51">
        <v>5016</v>
      </c>
    </row>
    <row r="28" spans="1:15" s="99" customFormat="1">
      <c r="A28" s="50"/>
      <c r="B28" s="117" t="s">
        <v>12</v>
      </c>
      <c r="C28" s="117"/>
      <c r="D28" s="91"/>
      <c r="E28" s="91"/>
      <c r="F28" s="91"/>
      <c r="G28" s="118"/>
      <c r="H28" s="118"/>
      <c r="I28" s="97"/>
      <c r="J28" s="84"/>
      <c r="K28" s="119"/>
      <c r="L28" s="119"/>
      <c r="M28" s="85"/>
      <c r="N28" s="85"/>
      <c r="O28" s="51"/>
    </row>
    <row r="29" spans="1:15">
      <c r="A29" s="50"/>
      <c r="B29" s="89" t="s">
        <v>143</v>
      </c>
      <c r="C29" s="89"/>
      <c r="D29" s="90"/>
      <c r="E29" s="91"/>
      <c r="F29" s="96"/>
      <c r="G29" s="381"/>
      <c r="H29" s="381"/>
      <c r="I29" s="97"/>
      <c r="J29" s="104"/>
      <c r="K29" s="50"/>
      <c r="L29" s="50"/>
      <c r="M29" s="85"/>
      <c r="N29" s="94" t="s">
        <v>6</v>
      </c>
      <c r="O29" s="51">
        <v>5017</v>
      </c>
    </row>
    <row r="30" spans="1:15">
      <c r="A30" s="50"/>
      <c r="B30" s="120"/>
      <c r="C30" s="120"/>
      <c r="D30" s="91"/>
      <c r="E30" s="91"/>
      <c r="F30" s="96" t="s">
        <v>9</v>
      </c>
      <c r="G30" s="376">
        <v>0.1</v>
      </c>
      <c r="H30" s="376"/>
      <c r="I30" s="97"/>
      <c r="J30" s="104"/>
      <c r="K30" s="50"/>
      <c r="L30" s="50"/>
      <c r="M30" s="85"/>
      <c r="N30" s="121"/>
      <c r="O30" s="51">
        <v>5018</v>
      </c>
    </row>
    <row r="31" spans="1:15">
      <c r="A31" s="50"/>
      <c r="B31" s="89" t="s">
        <v>144</v>
      </c>
      <c r="C31" s="89"/>
      <c r="D31" s="90"/>
      <c r="E31" s="91"/>
      <c r="F31" s="96" t="s">
        <v>10</v>
      </c>
      <c r="G31" s="354">
        <f>(G29*G30)</f>
        <v>0</v>
      </c>
      <c r="H31" s="354"/>
      <c r="I31" s="97"/>
      <c r="J31" s="104"/>
      <c r="K31" s="50"/>
      <c r="L31" s="50"/>
      <c r="M31" s="85"/>
      <c r="N31" s="94" t="s">
        <v>6</v>
      </c>
      <c r="O31" s="51">
        <v>5019</v>
      </c>
    </row>
    <row r="32" spans="1:15">
      <c r="A32" s="50"/>
      <c r="B32" s="89" t="s">
        <v>145</v>
      </c>
      <c r="C32" s="89"/>
      <c r="D32" s="90"/>
      <c r="E32" s="91"/>
      <c r="F32" s="96" t="s">
        <v>10</v>
      </c>
      <c r="G32" s="337"/>
      <c r="H32" s="337"/>
      <c r="I32" s="97"/>
      <c r="J32" s="50"/>
      <c r="K32" s="50"/>
      <c r="L32" s="50"/>
      <c r="M32" s="85"/>
      <c r="N32" s="94" t="s">
        <v>6</v>
      </c>
      <c r="O32" s="51">
        <v>5020</v>
      </c>
    </row>
    <row r="33" spans="1:15" ht="15.75" customHeight="1">
      <c r="A33" s="50"/>
      <c r="B33" s="89" t="s">
        <v>146</v>
      </c>
      <c r="C33" s="89"/>
      <c r="D33" s="114" t="s">
        <v>35</v>
      </c>
      <c r="E33" s="91"/>
      <c r="F33" s="96" t="s">
        <v>10</v>
      </c>
      <c r="G33" s="355">
        <f>J22</f>
        <v>0</v>
      </c>
      <c r="H33" s="355"/>
      <c r="I33" s="122"/>
      <c r="J33" s="122"/>
      <c r="K33" s="122"/>
      <c r="L33" s="122"/>
      <c r="M33" s="85"/>
      <c r="N33" s="94" t="s">
        <v>6</v>
      </c>
      <c r="O33" s="51">
        <v>5021</v>
      </c>
    </row>
    <row r="34" spans="1:15" ht="18.75" customHeight="1">
      <c r="A34" s="50"/>
      <c r="B34" s="89" t="s">
        <v>147</v>
      </c>
      <c r="C34" s="89"/>
      <c r="D34" s="123"/>
      <c r="E34" s="91"/>
      <c r="F34" s="96" t="s">
        <v>10</v>
      </c>
      <c r="G34" s="337"/>
      <c r="H34" s="337"/>
      <c r="I34" s="374" t="s">
        <v>50</v>
      </c>
      <c r="J34" s="374"/>
      <c r="K34" s="374"/>
      <c r="L34" s="374"/>
      <c r="M34" s="164"/>
      <c r="N34" s="94" t="s">
        <v>6</v>
      </c>
      <c r="O34" s="51">
        <v>5022</v>
      </c>
    </row>
    <row r="35" spans="1:15" ht="16.5" thickBot="1">
      <c r="A35" s="50"/>
      <c r="B35" s="89" t="s">
        <v>148</v>
      </c>
      <c r="C35" s="89"/>
      <c r="D35" s="90"/>
      <c r="E35" s="91"/>
      <c r="F35" s="124" t="s">
        <v>8</v>
      </c>
      <c r="G35" s="335">
        <f>(G29+G31+G32+G33+G34)</f>
        <v>0</v>
      </c>
      <c r="H35" s="335"/>
      <c r="I35" s="97" t="s">
        <v>11</v>
      </c>
      <c r="J35" s="96" t="s">
        <v>7</v>
      </c>
      <c r="K35" s="336">
        <f>G35</f>
        <v>0</v>
      </c>
      <c r="L35" s="336"/>
      <c r="M35" s="85"/>
      <c r="N35" s="94"/>
      <c r="O35" s="51">
        <v>5023</v>
      </c>
    </row>
    <row r="36" spans="1:15" ht="22.5" customHeight="1" thickBot="1">
      <c r="A36" s="50"/>
      <c r="B36" s="89" t="s">
        <v>149</v>
      </c>
      <c r="C36" s="89"/>
      <c r="D36" s="90"/>
      <c r="E36" s="90"/>
      <c r="F36" s="125"/>
      <c r="G36" s="125"/>
      <c r="H36" s="125"/>
      <c r="I36" s="50"/>
      <c r="J36" s="50" t="s">
        <v>8</v>
      </c>
      <c r="K36" s="378">
        <f>(J27-K35)</f>
        <v>0</v>
      </c>
      <c r="L36" s="378"/>
      <c r="M36" s="85"/>
      <c r="N36" s="94" t="s">
        <v>6</v>
      </c>
      <c r="O36" s="51">
        <v>5024</v>
      </c>
    </row>
    <row r="37" spans="1:15">
      <c r="A37" s="50"/>
      <c r="B37" s="89" t="s">
        <v>150</v>
      </c>
      <c r="C37" s="89"/>
      <c r="D37" s="90"/>
      <c r="E37" s="90"/>
      <c r="F37" s="125"/>
      <c r="G37" s="125"/>
      <c r="H37" s="125"/>
      <c r="I37" s="97"/>
      <c r="J37" s="126" t="s">
        <v>9</v>
      </c>
      <c r="K37" s="379">
        <v>1</v>
      </c>
      <c r="L37" s="379"/>
      <c r="M37" s="85"/>
      <c r="N37" s="94" t="s">
        <v>97</v>
      </c>
      <c r="O37" s="51">
        <v>5025</v>
      </c>
    </row>
    <row r="38" spans="1:15" ht="16.5" thickBot="1">
      <c r="A38" s="50"/>
      <c r="B38" s="89" t="s">
        <v>151</v>
      </c>
      <c r="C38" s="89"/>
      <c r="D38" s="90"/>
      <c r="E38" s="90"/>
      <c r="F38" s="125"/>
      <c r="G38" s="125"/>
      <c r="H38" s="125"/>
      <c r="I38" s="97"/>
      <c r="J38" s="124" t="s">
        <v>8</v>
      </c>
      <c r="K38" s="380">
        <f>K36*K37</f>
        <v>0</v>
      </c>
      <c r="L38" s="380"/>
      <c r="M38" s="85"/>
      <c r="N38" s="94" t="s">
        <v>6</v>
      </c>
      <c r="O38" s="51">
        <v>5026</v>
      </c>
    </row>
    <row r="39" spans="1:15" ht="16.5" thickBot="1">
      <c r="A39" s="50"/>
      <c r="B39" s="127"/>
      <c r="C39" s="127"/>
      <c r="D39" s="91"/>
      <c r="E39" s="91"/>
      <c r="F39" s="50"/>
      <c r="G39" s="50"/>
      <c r="H39" s="128" t="s">
        <v>48</v>
      </c>
      <c r="I39" s="97"/>
      <c r="J39" s="129" t="s">
        <v>9</v>
      </c>
      <c r="K39" s="349">
        <v>0.13</v>
      </c>
      <c r="L39" s="349"/>
      <c r="M39" s="85"/>
      <c r="N39" s="85"/>
      <c r="O39" s="51">
        <v>5027</v>
      </c>
    </row>
    <row r="40" spans="1:15" ht="26.25" customHeight="1" thickBot="1">
      <c r="A40" s="50"/>
      <c r="B40" s="130" t="s">
        <v>152</v>
      </c>
      <c r="C40" s="130"/>
      <c r="D40" s="90"/>
      <c r="E40" s="91"/>
      <c r="F40" s="125"/>
      <c r="G40" s="375">
        <f>K40</f>
        <v>0</v>
      </c>
      <c r="H40" s="375"/>
      <c r="I40" s="97" t="s">
        <v>17</v>
      </c>
      <c r="J40" s="84" t="s">
        <v>8</v>
      </c>
      <c r="K40" s="351">
        <f>IF(K8=TRUE,0,(IF(K38&lt;0,0,K38*0.13)))</f>
        <v>0</v>
      </c>
      <c r="L40" s="352"/>
      <c r="M40" s="85"/>
      <c r="N40" s="94" t="s">
        <v>6</v>
      </c>
      <c r="O40" s="109">
        <v>5028</v>
      </c>
    </row>
    <row r="41" spans="1:15">
      <c r="A41" s="50"/>
      <c r="B41" s="127"/>
      <c r="C41" s="127"/>
      <c r="D41" s="91"/>
      <c r="E41" s="91"/>
      <c r="F41" s="84" t="s">
        <v>13</v>
      </c>
      <c r="G41" s="353">
        <v>12</v>
      </c>
      <c r="H41" s="353"/>
      <c r="I41" s="97"/>
      <c r="J41" s="41"/>
      <c r="K41" s="41"/>
      <c r="L41" s="41"/>
      <c r="M41" s="85"/>
      <c r="N41" s="85"/>
      <c r="O41" s="51">
        <v>5029</v>
      </c>
    </row>
    <row r="42" spans="1:15">
      <c r="A42" s="50"/>
      <c r="B42" s="130" t="s">
        <v>153</v>
      </c>
      <c r="C42" s="130"/>
      <c r="D42" s="90"/>
      <c r="E42" s="91"/>
      <c r="F42" s="96" t="s">
        <v>8</v>
      </c>
      <c r="G42" s="375">
        <f>K40/G41</f>
        <v>0</v>
      </c>
      <c r="H42" s="375"/>
      <c r="I42" s="97"/>
      <c r="J42" s="41"/>
      <c r="K42" s="41"/>
      <c r="L42" s="41"/>
      <c r="M42" s="85"/>
      <c r="N42" s="94" t="s">
        <v>6</v>
      </c>
      <c r="O42" s="51">
        <v>5030</v>
      </c>
    </row>
    <row r="43" spans="1:15">
      <c r="A43" s="50"/>
      <c r="B43" s="56"/>
      <c r="C43" s="56"/>
      <c r="D43" s="91"/>
      <c r="E43" s="91"/>
      <c r="F43" s="84"/>
      <c r="G43" s="295"/>
      <c r="H43" s="295"/>
      <c r="I43" s="97"/>
      <c r="J43" s="41"/>
      <c r="K43" s="41"/>
      <c r="L43" s="41"/>
      <c r="M43" s="85"/>
      <c r="N43" s="94"/>
      <c r="O43" s="51"/>
    </row>
    <row r="44" spans="1:15">
      <c r="A44" s="41"/>
      <c r="B44" s="41"/>
      <c r="C44" s="41"/>
      <c r="D44" s="41"/>
      <c r="E44" s="41"/>
      <c r="F44" s="41"/>
      <c r="G44" s="42"/>
      <c r="H44" s="53"/>
      <c r="I44" s="41"/>
      <c r="J44" s="41"/>
      <c r="K44" s="41"/>
      <c r="L44" s="41"/>
      <c r="M44" s="41"/>
      <c r="N44" s="131" t="s">
        <v>173</v>
      </c>
      <c r="O44" s="132"/>
    </row>
    <row r="45" spans="1:15">
      <c r="A45" s="41"/>
      <c r="B45" s="41"/>
      <c r="C45" s="41"/>
      <c r="D45" s="41"/>
      <c r="E45" s="41"/>
      <c r="F45" s="41"/>
      <c r="G45" s="42"/>
      <c r="H45" s="41"/>
      <c r="I45" s="41"/>
      <c r="J45" s="41"/>
      <c r="K45" s="41"/>
      <c r="L45" s="41"/>
      <c r="M45" s="41"/>
      <c r="N45" s="41"/>
      <c r="O45" s="132"/>
    </row>
    <row r="46" spans="1:15">
      <c r="A46" s="41"/>
      <c r="B46" s="41"/>
      <c r="C46" s="41"/>
      <c r="D46" s="41"/>
      <c r="E46" s="41"/>
      <c r="F46" s="41"/>
      <c r="G46" s="42"/>
      <c r="H46" s="41"/>
      <c r="I46" s="41"/>
      <c r="J46" s="41"/>
      <c r="K46" s="41"/>
      <c r="L46" s="41"/>
      <c r="M46" s="41"/>
      <c r="N46" s="41"/>
      <c r="O46" s="132"/>
    </row>
    <row r="47" spans="1:15">
      <c r="A47" s="50"/>
      <c r="B47" s="113" t="s">
        <v>18</v>
      </c>
      <c r="C47" s="113"/>
      <c r="D47" s="91"/>
      <c r="E47" s="91"/>
      <c r="F47" s="84"/>
      <c r="G47" s="295"/>
      <c r="H47" s="295"/>
      <c r="I47" s="97"/>
      <c r="J47" s="41"/>
      <c r="K47" s="215"/>
      <c r="L47" s="215"/>
      <c r="M47" s="85"/>
      <c r="N47" s="94"/>
      <c r="O47" s="51"/>
    </row>
    <row r="48" spans="1:15">
      <c r="A48" s="50"/>
      <c r="B48" s="130" t="s">
        <v>210</v>
      </c>
      <c r="C48" s="130"/>
      <c r="D48" s="90"/>
      <c r="E48" s="90"/>
      <c r="F48" s="96"/>
      <c r="G48" s="298"/>
      <c r="H48" s="298"/>
      <c r="I48" s="97"/>
      <c r="J48" s="218"/>
      <c r="K48" s="350" t="s">
        <v>169</v>
      </c>
      <c r="L48" s="350"/>
      <c r="M48" s="85"/>
      <c r="N48" s="94" t="s">
        <v>6</v>
      </c>
      <c r="O48" s="51">
        <v>5031</v>
      </c>
    </row>
    <row r="49" spans="1:15" ht="15.75" customHeight="1">
      <c r="A49" s="50"/>
      <c r="B49" s="134" t="s">
        <v>264</v>
      </c>
      <c r="C49" s="134"/>
      <c r="D49" s="135" t="s">
        <v>35</v>
      </c>
      <c r="E49" s="91"/>
      <c r="F49" s="96"/>
      <c r="G49" s="354">
        <f>J22</f>
        <v>0</v>
      </c>
      <c r="H49" s="354"/>
      <c r="I49" s="97"/>
      <c r="J49" s="41"/>
      <c r="K49" s="136"/>
      <c r="L49" s="136"/>
      <c r="M49" s="85"/>
      <c r="N49" s="94" t="s">
        <v>6</v>
      </c>
      <c r="O49" s="51">
        <v>5032</v>
      </c>
    </row>
    <row r="50" spans="1:15" s="99" customFormat="1" ht="15.75" customHeight="1">
      <c r="A50" s="50"/>
      <c r="B50" s="134" t="s">
        <v>265</v>
      </c>
      <c r="C50" s="134"/>
      <c r="D50" s="135" t="s">
        <v>155</v>
      </c>
      <c r="E50" s="91"/>
      <c r="F50" s="96" t="s">
        <v>10</v>
      </c>
      <c r="G50" s="354">
        <f>K40</f>
        <v>0</v>
      </c>
      <c r="H50" s="354"/>
      <c r="I50" s="97"/>
      <c r="J50" s="41"/>
      <c r="K50" s="136"/>
      <c r="L50" s="136"/>
      <c r="M50" s="85"/>
      <c r="N50" s="94" t="s">
        <v>6</v>
      </c>
      <c r="O50" s="51">
        <v>5033</v>
      </c>
    </row>
    <row r="51" spans="1:15" ht="15.75" customHeight="1" thickBot="1">
      <c r="A51" s="50"/>
      <c r="B51" s="130" t="s">
        <v>211</v>
      </c>
      <c r="C51" s="130"/>
      <c r="D51" s="90"/>
      <c r="E51" s="91"/>
      <c r="F51" s="102" t="s">
        <v>8</v>
      </c>
      <c r="G51" s="335">
        <f>G49+G50</f>
        <v>0</v>
      </c>
      <c r="H51" s="335"/>
      <c r="I51" s="97" t="s">
        <v>11</v>
      </c>
      <c r="J51" s="84" t="s">
        <v>7</v>
      </c>
      <c r="K51" s="348">
        <f>G51</f>
        <v>0</v>
      </c>
      <c r="L51" s="348"/>
      <c r="M51" s="85"/>
      <c r="N51" s="94" t="s">
        <v>6</v>
      </c>
      <c r="O51" s="51">
        <v>5034</v>
      </c>
    </row>
    <row r="52" spans="1:15" ht="26.25" customHeight="1" thickBot="1">
      <c r="A52" s="50"/>
      <c r="B52" s="130" t="s">
        <v>212</v>
      </c>
      <c r="C52" s="130"/>
      <c r="D52" s="90"/>
      <c r="E52" s="90"/>
      <c r="F52" s="96"/>
      <c r="G52" s="298"/>
      <c r="H52" s="298"/>
      <c r="I52" s="97"/>
      <c r="J52" s="137" t="s">
        <v>8</v>
      </c>
      <c r="K52" s="338" t="s">
        <v>169</v>
      </c>
      <c r="L52" s="339"/>
      <c r="M52" s="85"/>
      <c r="N52" s="94" t="s">
        <v>6</v>
      </c>
      <c r="O52" s="109">
        <v>5035</v>
      </c>
    </row>
    <row r="53" spans="1:15" ht="15.75" customHeight="1" thickBot="1">
      <c r="A53" s="50"/>
      <c r="B53" s="56"/>
      <c r="C53" s="56"/>
      <c r="D53" s="91"/>
      <c r="E53" s="91"/>
      <c r="F53" s="84"/>
      <c r="G53" s="295"/>
      <c r="H53" s="295"/>
      <c r="I53" s="97"/>
      <c r="J53" s="138"/>
      <c r="K53" s="295"/>
      <c r="L53" s="295"/>
      <c r="M53" s="85"/>
      <c r="N53" s="94"/>
      <c r="O53" s="51"/>
    </row>
    <row r="54" spans="1:15" ht="15.75" customHeight="1" thickTop="1" thickBot="1">
      <c r="A54" s="50"/>
      <c r="B54" s="56"/>
      <c r="C54" s="56"/>
      <c r="D54" s="91" t="s">
        <v>21</v>
      </c>
      <c r="E54" s="91"/>
      <c r="F54" s="84"/>
      <c r="G54" s="295"/>
      <c r="H54" s="295"/>
      <c r="I54" s="97"/>
      <c r="J54" s="138"/>
      <c r="K54" s="356" t="str">
        <f>K52</f>
        <v xml:space="preserve"> </v>
      </c>
      <c r="L54" s="357"/>
      <c r="M54" s="85"/>
      <c r="N54" s="94"/>
      <c r="O54" s="51"/>
    </row>
    <row r="55" spans="1:15" ht="15.75" customHeight="1" thickTop="1">
      <c r="A55" s="50"/>
      <c r="B55" s="41"/>
      <c r="C55" s="41"/>
      <c r="D55" s="91" t="s">
        <v>22</v>
      </c>
      <c r="E55" s="41"/>
      <c r="F55" s="41"/>
      <c r="G55" s="42"/>
      <c r="H55" s="41"/>
      <c r="I55" s="41"/>
      <c r="J55" s="41"/>
      <c r="K55" s="41"/>
      <c r="L55" s="41"/>
      <c r="M55" s="41"/>
      <c r="N55" s="41"/>
      <c r="O55" s="51"/>
    </row>
    <row r="56" spans="1:15" ht="15.75" customHeight="1">
      <c r="A56" s="50"/>
      <c r="B56" s="41"/>
      <c r="C56" s="41"/>
      <c r="D56" s="91"/>
      <c r="E56" s="41"/>
      <c r="F56" s="41"/>
      <c r="G56" s="42"/>
      <c r="H56" s="41"/>
      <c r="I56" s="41"/>
      <c r="J56" s="41"/>
      <c r="K56" s="41"/>
      <c r="L56" s="41"/>
      <c r="M56" s="41"/>
      <c r="N56" s="41"/>
      <c r="O56" s="51"/>
    </row>
    <row r="57" spans="1:15" ht="15.75" customHeight="1">
      <c r="A57" s="50"/>
      <c r="B57" s="41"/>
      <c r="C57" s="41"/>
      <c r="D57" s="41"/>
      <c r="E57" s="41"/>
      <c r="F57" s="41"/>
      <c r="G57" s="42"/>
      <c r="H57" s="41"/>
      <c r="I57" s="41"/>
      <c r="J57" s="41"/>
      <c r="K57" s="41"/>
      <c r="L57" s="41"/>
      <c r="M57" s="41"/>
      <c r="N57" s="41"/>
      <c r="O57" s="51"/>
    </row>
    <row r="58" spans="1:15" ht="15.75" customHeight="1">
      <c r="A58" s="50"/>
      <c r="B58" s="139" t="s">
        <v>19</v>
      </c>
      <c r="C58" s="139"/>
      <c r="D58" s="91"/>
      <c r="E58" s="91"/>
      <c r="F58" s="84"/>
      <c r="G58" s="295"/>
      <c r="H58" s="295"/>
      <c r="I58" s="97"/>
      <c r="J58" s="138"/>
      <c r="K58" s="295"/>
      <c r="L58" s="295"/>
      <c r="M58" s="85"/>
      <c r="N58" s="94"/>
      <c r="O58" s="51"/>
    </row>
    <row r="59" spans="1:15" ht="15.75" customHeight="1">
      <c r="A59" s="50"/>
      <c r="B59" s="130" t="s">
        <v>134</v>
      </c>
      <c r="C59" s="130"/>
      <c r="D59" s="140"/>
      <c r="E59" s="91"/>
      <c r="F59" s="133"/>
      <c r="G59" s="346">
        <f>G12</f>
        <v>0</v>
      </c>
      <c r="H59" s="346"/>
      <c r="I59" s="97"/>
      <c r="J59" s="360" t="s">
        <v>37</v>
      </c>
      <c r="K59" s="360"/>
      <c r="L59" s="360"/>
      <c r="M59" s="360"/>
      <c r="N59" s="94" t="s">
        <v>6</v>
      </c>
      <c r="O59" s="51">
        <v>5036</v>
      </c>
    </row>
    <row r="60" spans="1:15" ht="15.75" customHeight="1">
      <c r="A60" s="50"/>
      <c r="B60" s="130" t="s">
        <v>213</v>
      </c>
      <c r="C60" s="130"/>
      <c r="D60" s="140"/>
      <c r="E60" s="91"/>
      <c r="F60" s="96" t="s">
        <v>13</v>
      </c>
      <c r="G60" s="345">
        <f>G11</f>
        <v>0</v>
      </c>
      <c r="H60" s="345"/>
      <c r="I60" s="97"/>
      <c r="J60" s="360" t="s">
        <v>36</v>
      </c>
      <c r="K60" s="360"/>
      <c r="L60" s="360"/>
      <c r="M60" s="360"/>
      <c r="N60" s="94" t="s">
        <v>31</v>
      </c>
      <c r="O60" s="51">
        <v>5037</v>
      </c>
    </row>
    <row r="61" spans="1:15" ht="15.75" customHeight="1" thickBot="1">
      <c r="A61" s="50"/>
      <c r="B61" s="130" t="s">
        <v>214</v>
      </c>
      <c r="C61" s="130"/>
      <c r="D61" s="90"/>
      <c r="E61" s="91"/>
      <c r="F61" s="102" t="s">
        <v>8</v>
      </c>
      <c r="G61" s="347">
        <f>IF(G59=0, 0,G59/G60)</f>
        <v>0</v>
      </c>
      <c r="H61" s="347"/>
      <c r="I61" s="97"/>
      <c r="J61" s="138"/>
      <c r="K61" s="295"/>
      <c r="L61" s="295"/>
      <c r="M61" s="85"/>
      <c r="N61" s="94" t="s">
        <v>182</v>
      </c>
      <c r="O61" s="51">
        <v>5038</v>
      </c>
    </row>
    <row r="62" spans="1:15" ht="15.75" customHeight="1">
      <c r="A62" s="50"/>
      <c r="B62" s="56"/>
      <c r="C62" s="56"/>
      <c r="D62" s="91"/>
      <c r="E62" s="91"/>
      <c r="F62" s="84"/>
      <c r="G62" s="141"/>
      <c r="H62" s="141"/>
      <c r="I62" s="97"/>
      <c r="J62" s="138"/>
      <c r="K62" s="295"/>
      <c r="L62" s="295"/>
      <c r="M62" s="85"/>
      <c r="N62" s="94"/>
      <c r="O62" s="51"/>
    </row>
    <row r="63" spans="1:15" ht="15.75" customHeight="1">
      <c r="A63" s="50"/>
      <c r="B63" s="56"/>
      <c r="C63" s="56"/>
      <c r="D63" s="91"/>
      <c r="E63" s="91"/>
      <c r="F63" s="84"/>
      <c r="G63" s="141"/>
      <c r="H63" s="141"/>
      <c r="I63" s="97"/>
      <c r="J63" s="138"/>
      <c r="K63" s="295"/>
      <c r="L63" s="295"/>
      <c r="M63" s="85"/>
      <c r="N63" s="94"/>
      <c r="O63" s="51"/>
    </row>
    <row r="64" spans="1:15" ht="15.75" customHeight="1">
      <c r="A64" s="50"/>
      <c r="B64" s="56"/>
      <c r="C64" s="56"/>
      <c r="D64" s="91"/>
      <c r="E64" s="91"/>
      <c r="F64" s="84"/>
      <c r="G64" s="141"/>
      <c r="H64" s="141"/>
      <c r="I64" s="97"/>
      <c r="J64" s="138"/>
      <c r="K64" s="295"/>
      <c r="L64" s="295"/>
      <c r="M64" s="85"/>
      <c r="N64" s="94"/>
      <c r="O64" s="51"/>
    </row>
    <row r="65" spans="1:15" ht="15.75" customHeight="1">
      <c r="A65" s="50"/>
      <c r="B65" s="56"/>
      <c r="C65" s="56"/>
      <c r="D65" s="91"/>
      <c r="E65" s="91"/>
      <c r="F65" s="84"/>
      <c r="G65" s="141"/>
      <c r="H65" s="141"/>
      <c r="I65" s="97"/>
      <c r="J65" s="138"/>
      <c r="K65" s="295"/>
      <c r="L65" s="295"/>
      <c r="M65" s="85"/>
      <c r="N65" s="94"/>
      <c r="O65" s="51"/>
    </row>
    <row r="66" spans="1:15" ht="15.75" customHeight="1">
      <c r="A66" s="50"/>
      <c r="B66" s="56"/>
      <c r="C66" s="56"/>
      <c r="D66" s="91"/>
      <c r="E66" s="91"/>
      <c r="F66" s="84"/>
      <c r="G66" s="141"/>
      <c r="H66" s="141"/>
      <c r="I66" s="97"/>
      <c r="J66" s="138"/>
      <c r="K66" s="295"/>
      <c r="L66" s="295"/>
      <c r="M66" s="85"/>
      <c r="N66" s="94"/>
      <c r="O66" s="51"/>
    </row>
    <row r="67" spans="1:15" ht="15.75" customHeight="1">
      <c r="A67" s="50"/>
      <c r="B67" s="56"/>
      <c r="C67" s="56"/>
      <c r="D67" s="91"/>
      <c r="E67" s="91"/>
      <c r="F67" s="84"/>
      <c r="G67" s="141"/>
      <c r="H67" s="141"/>
      <c r="I67" s="97"/>
      <c r="J67" s="138"/>
      <c r="K67" s="295"/>
      <c r="L67" s="295"/>
      <c r="M67" s="85"/>
      <c r="N67" s="94"/>
      <c r="O67" s="51"/>
    </row>
    <row r="68" spans="1:15" ht="15.75" customHeight="1">
      <c r="A68" s="50"/>
      <c r="B68" s="56"/>
      <c r="C68" s="56"/>
      <c r="D68" s="91"/>
      <c r="E68" s="91"/>
      <c r="F68" s="84"/>
      <c r="G68" s="141"/>
      <c r="H68" s="141"/>
      <c r="I68" s="97"/>
      <c r="J68" s="138"/>
      <c r="K68" s="295"/>
      <c r="L68" s="295"/>
      <c r="M68" s="85"/>
      <c r="N68" s="94"/>
      <c r="O68" s="51"/>
    </row>
    <row r="69" spans="1:15" ht="15.75" customHeight="1">
      <c r="A69" s="50"/>
      <c r="B69" s="56"/>
      <c r="C69" s="56"/>
      <c r="D69" s="91"/>
      <c r="E69" s="91"/>
      <c r="F69" s="84"/>
      <c r="G69" s="141"/>
      <c r="H69" s="141"/>
      <c r="I69" s="97"/>
      <c r="J69" s="138"/>
      <c r="K69" s="295"/>
      <c r="L69" s="295"/>
      <c r="M69" s="85"/>
      <c r="N69" s="94"/>
      <c r="O69" s="51"/>
    </row>
    <row r="70" spans="1:15">
      <c r="A70" s="50"/>
      <c r="B70" s="41"/>
      <c r="C70" s="41"/>
      <c r="D70" s="41"/>
      <c r="E70" s="41"/>
      <c r="F70" s="41"/>
      <c r="G70" s="42"/>
      <c r="H70" s="41"/>
      <c r="I70" s="41"/>
      <c r="J70" s="41"/>
      <c r="K70" s="41"/>
      <c r="L70" s="41"/>
      <c r="M70" s="41"/>
      <c r="N70" s="41"/>
      <c r="O70" s="132"/>
    </row>
    <row r="71" spans="1:15">
      <c r="A71" s="41"/>
      <c r="B71" s="41"/>
      <c r="C71" s="41"/>
      <c r="D71" s="41"/>
      <c r="E71" s="41"/>
      <c r="F71" s="41"/>
      <c r="G71" s="42"/>
      <c r="H71" s="41"/>
      <c r="I71" s="41"/>
      <c r="J71" s="41"/>
      <c r="K71" s="41"/>
      <c r="L71" s="41"/>
      <c r="M71" s="41"/>
      <c r="N71" s="41"/>
      <c r="O71" s="132"/>
    </row>
    <row r="72" spans="1:15">
      <c r="A72" s="41"/>
      <c r="B72" s="41"/>
      <c r="C72" s="41"/>
      <c r="D72" s="41"/>
      <c r="E72" s="41"/>
      <c r="F72" s="41"/>
      <c r="G72" s="42"/>
      <c r="H72" s="41"/>
      <c r="I72" s="41"/>
      <c r="J72" s="41"/>
      <c r="K72" s="41"/>
      <c r="L72" s="41"/>
      <c r="M72" s="41"/>
      <c r="N72" s="41"/>
      <c r="O72" s="132"/>
    </row>
    <row r="73" spans="1:15">
      <c r="A73" s="41"/>
      <c r="B73" s="142" t="s">
        <v>157</v>
      </c>
      <c r="C73" s="142"/>
      <c r="D73" s="143"/>
      <c r="E73" s="143"/>
      <c r="F73" s="143"/>
      <c r="G73" s="143"/>
      <c r="H73" s="143"/>
      <c r="I73" s="143"/>
      <c r="J73" s="144"/>
      <c r="K73" s="143"/>
      <c r="L73" s="143"/>
      <c r="M73" s="91"/>
      <c r="N73" s="143"/>
      <c r="O73" s="51"/>
    </row>
    <row r="74" spans="1:15" ht="27" customHeight="1">
      <c r="A74" s="41"/>
      <c r="B74" s="359" t="s">
        <v>154</v>
      </c>
      <c r="C74" s="359"/>
      <c r="D74" s="359"/>
      <c r="E74" s="359"/>
      <c r="F74" s="359"/>
      <c r="G74" s="359"/>
      <c r="H74" s="359"/>
      <c r="I74" s="359"/>
      <c r="J74" s="359"/>
      <c r="K74" s="359"/>
      <c r="L74" s="359"/>
      <c r="M74" s="359"/>
      <c r="N74" s="359"/>
      <c r="O74" s="145"/>
    </row>
    <row r="75" spans="1:15">
      <c r="A75" s="41"/>
      <c r="B75" s="146"/>
      <c r="C75" s="146"/>
      <c r="D75" s="143"/>
      <c r="E75" s="143"/>
      <c r="F75" s="143"/>
      <c r="G75" s="143"/>
      <c r="H75" s="143"/>
      <c r="I75" s="143"/>
      <c r="J75" s="144"/>
      <c r="K75" s="143"/>
      <c r="L75" s="143"/>
      <c r="M75" s="91"/>
      <c r="N75" s="143"/>
      <c r="O75" s="51"/>
    </row>
    <row r="76" spans="1:15" ht="18" customHeight="1">
      <c r="A76" s="239"/>
      <c r="B76" s="56" t="s">
        <v>14</v>
      </c>
      <c r="C76" s="341"/>
      <c r="D76" s="341"/>
      <c r="E76" s="341"/>
      <c r="F76" s="56"/>
      <c r="G76" s="341"/>
      <c r="H76" s="341"/>
      <c r="I76" s="341"/>
      <c r="J76" s="341"/>
      <c r="K76" s="341"/>
      <c r="L76" s="341"/>
      <c r="M76" s="147"/>
      <c r="N76" s="148"/>
      <c r="O76" s="51">
        <v>5039</v>
      </c>
    </row>
    <row r="77" spans="1:15" ht="15.75" customHeight="1">
      <c r="A77" s="239"/>
      <c r="B77" s="56"/>
      <c r="C77" s="149" t="s">
        <v>156</v>
      </c>
      <c r="D77" s="149"/>
      <c r="E77" s="150"/>
      <c r="F77" s="150"/>
      <c r="G77" s="151" t="s">
        <v>158</v>
      </c>
      <c r="H77" s="151"/>
      <c r="I77" s="150"/>
      <c r="J77" s="150"/>
      <c r="K77" s="150"/>
      <c r="L77" s="134"/>
      <c r="M77" s="147"/>
      <c r="N77" s="148"/>
      <c r="O77" s="51"/>
    </row>
    <row r="78" spans="1:15" ht="5.25" customHeight="1">
      <c r="A78" s="239"/>
      <c r="B78" s="56"/>
      <c r="C78" s="152"/>
      <c r="D78" s="150"/>
      <c r="E78" s="150"/>
      <c r="F78" s="150"/>
      <c r="G78" s="150"/>
      <c r="H78" s="150"/>
      <c r="I78" s="150"/>
      <c r="J78" s="150"/>
      <c r="K78" s="150"/>
      <c r="L78" s="134"/>
      <c r="M78" s="147"/>
      <c r="N78" s="148"/>
      <c r="O78" s="51"/>
    </row>
    <row r="79" spans="1:15" ht="18" customHeight="1">
      <c r="A79" s="239"/>
      <c r="B79" s="56" t="s">
        <v>258</v>
      </c>
      <c r="C79" s="341"/>
      <c r="D79" s="341"/>
      <c r="E79" s="341"/>
      <c r="F79" s="341"/>
      <c r="G79" s="341"/>
      <c r="H79" s="341"/>
      <c r="I79" s="341"/>
      <c r="J79" s="341"/>
      <c r="K79" s="341"/>
      <c r="L79" s="341"/>
      <c r="M79" s="153"/>
      <c r="N79" s="154"/>
      <c r="O79" s="51">
        <v>5040</v>
      </c>
    </row>
    <row r="80" spans="1:15" ht="18" customHeight="1">
      <c r="A80" s="239"/>
      <c r="B80" s="56" t="s">
        <v>15</v>
      </c>
      <c r="C80" s="361"/>
      <c r="D80" s="361"/>
      <c r="E80" s="361"/>
      <c r="F80" s="361"/>
      <c r="G80" s="361"/>
      <c r="H80" s="56"/>
      <c r="I80" s="156"/>
      <c r="J80" s="157"/>
      <c r="K80" s="156"/>
      <c r="L80" s="156"/>
      <c r="M80" s="153"/>
      <c r="N80" s="154"/>
      <c r="O80" s="51">
        <v>5041</v>
      </c>
    </row>
    <row r="81" spans="1:15" ht="18" customHeight="1">
      <c r="A81" s="239"/>
      <c r="B81" s="56" t="s">
        <v>16</v>
      </c>
      <c r="C81" s="361"/>
      <c r="D81" s="361"/>
      <c r="E81" s="361"/>
      <c r="F81" s="361"/>
      <c r="G81" s="361"/>
      <c r="H81" s="158"/>
      <c r="I81" s="358"/>
      <c r="J81" s="358"/>
      <c r="K81" s="358"/>
      <c r="L81" s="358"/>
      <c r="M81" s="153"/>
      <c r="N81" s="154"/>
      <c r="O81" s="51">
        <v>5042</v>
      </c>
    </row>
    <row r="82" spans="1:15" ht="18" customHeight="1">
      <c r="A82" s="239"/>
      <c r="B82" s="56" t="s">
        <v>46</v>
      </c>
      <c r="C82" s="318"/>
      <c r="D82" s="318"/>
      <c r="E82" s="318"/>
      <c r="F82" s="318"/>
      <c r="G82" s="318"/>
      <c r="H82" s="134"/>
      <c r="I82" s="134"/>
      <c r="J82" s="134"/>
      <c r="K82" s="134"/>
      <c r="L82" s="134"/>
      <c r="M82" s="153"/>
      <c r="N82" s="154"/>
      <c r="O82" s="51">
        <v>5043</v>
      </c>
    </row>
    <row r="83" spans="1:15" ht="22.5" customHeight="1">
      <c r="A83" s="41"/>
      <c r="B83" s="143"/>
      <c r="C83" s="143"/>
      <c r="D83" s="85"/>
      <c r="E83" s="85"/>
      <c r="F83" s="85"/>
      <c r="G83" s="85"/>
      <c r="H83" s="85"/>
      <c r="I83" s="85"/>
      <c r="J83" s="84"/>
      <c r="K83" s="85"/>
      <c r="L83" s="85"/>
      <c r="M83" s="153"/>
      <c r="N83" s="154"/>
      <c r="O83" s="159"/>
    </row>
    <row r="84" spans="1:15">
      <c r="A84" s="41"/>
      <c r="B84" s="41"/>
      <c r="C84" s="41"/>
      <c r="D84" s="41"/>
      <c r="E84" s="41"/>
      <c r="F84" s="41"/>
      <c r="G84" s="42"/>
      <c r="H84" s="41"/>
      <c r="I84" s="41"/>
      <c r="J84" s="41"/>
      <c r="K84" s="41"/>
      <c r="L84" s="41"/>
      <c r="M84" s="41"/>
      <c r="N84" s="41"/>
      <c r="O84" s="132"/>
    </row>
    <row r="85" spans="1:15">
      <c r="A85" s="41"/>
      <c r="B85" s="41"/>
      <c r="C85" s="41"/>
      <c r="D85" s="41"/>
      <c r="E85" s="41"/>
      <c r="F85" s="41"/>
      <c r="G85" s="42"/>
      <c r="H85" s="41"/>
      <c r="I85" s="41"/>
      <c r="J85" s="41"/>
      <c r="K85" s="41"/>
      <c r="L85" s="41"/>
      <c r="M85" s="41"/>
      <c r="N85" s="41"/>
      <c r="O85" s="132"/>
    </row>
    <row r="86" spans="1:15">
      <c r="A86" s="41"/>
      <c r="B86" s="41"/>
      <c r="C86" s="41"/>
      <c r="D86" s="41"/>
      <c r="E86" s="41"/>
      <c r="F86" s="41"/>
      <c r="G86" s="42"/>
      <c r="H86" s="128"/>
      <c r="I86" s="41"/>
      <c r="J86" s="41"/>
      <c r="K86" s="41"/>
      <c r="L86" s="160" t="s">
        <v>183</v>
      </c>
      <c r="M86" s="41"/>
      <c r="N86" s="131" t="s">
        <v>172</v>
      </c>
      <c r="O86" s="161"/>
    </row>
    <row r="87" spans="1:15"/>
    <row r="88" spans="1:15"/>
    <row r="89" spans="1:15"/>
    <row r="90" spans="1:15"/>
    <row r="91" spans="1:15"/>
    <row r="92" spans="1:15"/>
    <row r="93" spans="1:15"/>
    <row r="94" spans="1:15"/>
    <row r="95" spans="1:15"/>
    <row r="96" spans="1:15"/>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sheetData>
  <sheetProtection selectLockedCells="1"/>
  <mergeCells count="61">
    <mergeCell ref="K1:O1"/>
    <mergeCell ref="I2:O2"/>
    <mergeCell ref="C7:L7"/>
    <mergeCell ref="G50:H50"/>
    <mergeCell ref="G49:H49"/>
    <mergeCell ref="I34:L34"/>
    <mergeCell ref="G42:H42"/>
    <mergeCell ref="G40:H40"/>
    <mergeCell ref="G30:H30"/>
    <mergeCell ref="C8:D8"/>
    <mergeCell ref="G34:H34"/>
    <mergeCell ref="K35:L35"/>
    <mergeCell ref="K36:L36"/>
    <mergeCell ref="K37:L37"/>
    <mergeCell ref="K38:L38"/>
    <mergeCell ref="G29:H29"/>
    <mergeCell ref="G10:H10"/>
    <mergeCell ref="G11:H11"/>
    <mergeCell ref="G12:H12"/>
    <mergeCell ref="G13:H13"/>
    <mergeCell ref="K10:L10"/>
    <mergeCell ref="I81:L81"/>
    <mergeCell ref="B74:N74"/>
    <mergeCell ref="J59:M59"/>
    <mergeCell ref="J60:M60"/>
    <mergeCell ref="C80:G80"/>
    <mergeCell ref="C81:G81"/>
    <mergeCell ref="G76:L76"/>
    <mergeCell ref="C79:L79"/>
    <mergeCell ref="J22:L22"/>
    <mergeCell ref="J27:L27"/>
    <mergeCell ref="G60:H60"/>
    <mergeCell ref="G59:H59"/>
    <mergeCell ref="G61:H61"/>
    <mergeCell ref="G51:H51"/>
    <mergeCell ref="K51:L51"/>
    <mergeCell ref="K39:L39"/>
    <mergeCell ref="K48:L48"/>
    <mergeCell ref="G35:H35"/>
    <mergeCell ref="K40:L40"/>
    <mergeCell ref="G41:H41"/>
    <mergeCell ref="G31:H31"/>
    <mergeCell ref="G32:H32"/>
    <mergeCell ref="G33:H33"/>
    <mergeCell ref="K54:L54"/>
    <mergeCell ref="C82:G82"/>
    <mergeCell ref="C6:L6"/>
    <mergeCell ref="K8:L9"/>
    <mergeCell ref="G20:H20"/>
    <mergeCell ref="G14:H14"/>
    <mergeCell ref="G17:H17"/>
    <mergeCell ref="G18:H18"/>
    <mergeCell ref="G19:H19"/>
    <mergeCell ref="G21:H21"/>
    <mergeCell ref="G22:H22"/>
    <mergeCell ref="G25:H25"/>
    <mergeCell ref="G26:H26"/>
    <mergeCell ref="G27:H27"/>
    <mergeCell ref="K52:L52"/>
    <mergeCell ref="G16:H16"/>
    <mergeCell ref="C76:E76"/>
  </mergeCells>
  <phoneticPr fontId="0" type="noConversion"/>
  <dataValidations count="2">
    <dataValidation errorStyle="information" allowBlank="1" showInputMessage="1" showErrorMessage="1" sqref="E8:F8" xr:uid="{00000000-0002-0000-0100-000000000000}"/>
    <dataValidation type="list" allowBlank="1" showInputMessage="1" showErrorMessage="1" prompt="Select yes if pre-payout has been met." sqref="K10:L10" xr:uid="{00000000-0002-0000-0100-000001000000}">
      <formula1>"YES, NO"</formula1>
    </dataValidation>
  </dataValidations>
  <printOptions gridLines="1"/>
  <pageMargins left="0.19685039370078741" right="0.19685039370078741" top="0.39370078740157483" bottom="0.39370078740157483" header="0" footer="0"/>
  <pageSetup pageOrder="overThenDown" orientation="portrait" r:id="rId1"/>
  <headerFooter alignWithMargins="0">
    <oddFooter>&amp;L_x000D_&amp;1#&amp;"Calibri"&amp;11&amp;K000000 Classification: Protected A</oddFooter>
  </headerFooter>
  <ignoredErrors>
    <ignoredError sqref="C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N90"/>
  <sheetViews>
    <sheetView showGridLines="0" zoomScaleNormal="100" zoomScalePageLayoutView="85" workbookViewId="0">
      <selection activeCell="D5" sqref="D5:M6 D7:F7 J11:J39 F40 H40 J41 J46:J53 J60"/>
    </sheetView>
  </sheetViews>
  <sheetFormatPr defaultColWidth="9" defaultRowHeight="15"/>
  <cols>
    <col min="1" max="1" width="1.875" style="170" customWidth="1"/>
    <col min="2" max="2" width="7.5" style="170" customWidth="1"/>
    <col min="3" max="3" width="11.375" style="170" customWidth="1"/>
    <col min="4" max="4" width="5.625" style="170" customWidth="1"/>
    <col min="5" max="5" width="2.25" style="170" customWidth="1"/>
    <col min="6" max="6" width="15.375" style="170" customWidth="1"/>
    <col min="7" max="7" width="1.875" style="170" customWidth="1"/>
    <col min="8" max="8" width="14.75" style="170" customWidth="1"/>
    <col min="9" max="9" width="1.625" style="208" customWidth="1"/>
    <col min="10" max="10" width="16.625" style="170" customWidth="1"/>
    <col min="11" max="11" width="0.875" style="170" customWidth="1"/>
    <col min="12" max="12" width="4.25" style="209" customWidth="1"/>
    <col min="13" max="13" width="4.5" style="209" customWidth="1"/>
    <col min="14" max="14" width="1.5" style="169" customWidth="1"/>
    <col min="15" max="16384" width="9" style="170"/>
  </cols>
  <sheetData>
    <row r="1" spans="1:13" ht="41.25" customHeight="1">
      <c r="A1" s="50"/>
      <c r="B1" s="166"/>
      <c r="C1" s="50"/>
      <c r="D1" s="50"/>
      <c r="E1" s="50"/>
      <c r="F1" s="50"/>
      <c r="G1" s="167"/>
      <c r="H1" s="50"/>
      <c r="I1" s="104"/>
      <c r="J1" s="50"/>
      <c r="K1" s="50"/>
      <c r="L1" s="168"/>
      <c r="M1" s="291" t="s">
        <v>0</v>
      </c>
    </row>
    <row r="2" spans="1:13" ht="18">
      <c r="A2" s="50"/>
      <c r="B2" s="50"/>
      <c r="C2" s="171"/>
      <c r="D2" s="171"/>
      <c r="E2" s="50"/>
      <c r="F2" s="50"/>
      <c r="G2" s="167"/>
      <c r="H2" s="50"/>
      <c r="I2" s="104"/>
      <c r="J2" s="50"/>
      <c r="K2" s="50"/>
      <c r="L2" s="168"/>
      <c r="M2" s="292" t="s">
        <v>120</v>
      </c>
    </row>
    <row r="3" spans="1:13">
      <c r="A3" s="50"/>
      <c r="B3" s="50"/>
      <c r="C3" s="50"/>
      <c r="D3" s="50"/>
      <c r="E3" s="50"/>
      <c r="F3" s="50"/>
      <c r="G3" s="167"/>
      <c r="H3" s="50"/>
      <c r="I3" s="104"/>
      <c r="J3" s="50"/>
      <c r="K3" s="50"/>
      <c r="L3" s="168"/>
      <c r="M3" s="46" t="s">
        <v>90</v>
      </c>
    </row>
    <row r="4" spans="1:13" ht="14.25" customHeight="1">
      <c r="A4" s="50"/>
      <c r="B4" s="50"/>
      <c r="C4" s="50"/>
      <c r="D4" s="50"/>
      <c r="E4" s="50"/>
      <c r="F4" s="50"/>
      <c r="G4" s="167"/>
      <c r="H4" s="50"/>
      <c r="I4" s="104"/>
      <c r="J4" s="50"/>
      <c r="K4" s="50"/>
      <c r="L4" s="168"/>
      <c r="M4" s="168"/>
    </row>
    <row r="5" spans="1:13" ht="22.5" customHeight="1">
      <c r="A5" s="172"/>
      <c r="B5" s="303" t="s">
        <v>129</v>
      </c>
      <c r="C5" s="303"/>
      <c r="D5" s="390">
        <f>+'Bituminous Coal Year End'!$I$6</f>
        <v>0</v>
      </c>
      <c r="E5" s="390"/>
      <c r="F5" s="390"/>
      <c r="G5" s="390"/>
      <c r="H5" s="390"/>
      <c r="I5" s="390"/>
      <c r="J5" s="390"/>
      <c r="K5" s="390"/>
      <c r="L5" s="390"/>
      <c r="M5" s="390"/>
    </row>
    <row r="6" spans="1:13" ht="22.5" customHeight="1">
      <c r="A6" s="172"/>
      <c r="B6" s="303" t="s">
        <v>131</v>
      </c>
      <c r="C6" s="303"/>
      <c r="D6" s="391">
        <f>+'Bituminous Coal Year End'!$I$7</f>
        <v>0</v>
      </c>
      <c r="E6" s="391"/>
      <c r="F6" s="391"/>
      <c r="G6" s="391"/>
      <c r="H6" s="391"/>
      <c r="I6" s="391"/>
      <c r="J6" s="391"/>
      <c r="K6" s="391"/>
      <c r="L6" s="391"/>
      <c r="M6" s="391"/>
    </row>
    <row r="7" spans="1:13" ht="22.5" customHeight="1">
      <c r="A7" s="172"/>
      <c r="B7" s="387" t="s">
        <v>132</v>
      </c>
      <c r="C7" s="387"/>
      <c r="D7" s="385">
        <f>+'Bituminous Coal Year End'!$I$8</f>
        <v>0</v>
      </c>
      <c r="E7" s="386"/>
      <c r="F7" s="386"/>
      <c r="G7" s="93"/>
      <c r="H7" s="143"/>
      <c r="I7" s="104"/>
      <c r="J7" s="50"/>
      <c r="K7" s="50"/>
      <c r="L7" s="168"/>
      <c r="M7" s="168">
        <v>5047</v>
      </c>
    </row>
    <row r="8" spans="1:13" ht="19.5" customHeight="1">
      <c r="A8" s="50"/>
      <c r="B8" s="143"/>
      <c r="C8" s="143"/>
      <c r="D8" s="143"/>
      <c r="E8" s="143"/>
      <c r="F8" s="143"/>
      <c r="G8" s="93"/>
      <c r="H8" s="143"/>
      <c r="I8" s="104"/>
      <c r="J8" s="50"/>
      <c r="K8" s="50"/>
      <c r="L8" s="168"/>
      <c r="M8" s="168"/>
    </row>
    <row r="9" spans="1:13" ht="15.75">
      <c r="A9" s="50"/>
      <c r="B9" s="384" t="s">
        <v>220</v>
      </c>
      <c r="C9" s="384"/>
      <c r="D9" s="384"/>
      <c r="E9" s="384"/>
      <c r="F9" s="384"/>
      <c r="G9" s="384"/>
      <c r="H9" s="384"/>
      <c r="I9" s="104"/>
      <c r="J9" s="50"/>
      <c r="K9" s="50"/>
      <c r="L9" s="168"/>
      <c r="M9" s="168"/>
    </row>
    <row r="10" spans="1:13" ht="20.25" customHeight="1">
      <c r="A10" s="50"/>
      <c r="B10" s="57" t="s">
        <v>1</v>
      </c>
      <c r="C10" s="143"/>
      <c r="D10" s="143"/>
      <c r="E10" s="143"/>
      <c r="F10" s="293" t="s">
        <v>23</v>
      </c>
      <c r="G10" s="93"/>
      <c r="H10" s="293" t="s">
        <v>215</v>
      </c>
      <c r="I10" s="383" t="s">
        <v>175</v>
      </c>
      <c r="J10" s="383"/>
      <c r="K10" s="293"/>
      <c r="L10" s="173"/>
      <c r="M10" s="168"/>
    </row>
    <row r="11" spans="1:13" ht="15.75" customHeight="1">
      <c r="A11" s="50"/>
      <c r="B11" s="382"/>
      <c r="C11" s="382"/>
      <c r="D11" s="382"/>
      <c r="E11" s="143"/>
      <c r="F11" s="174"/>
      <c r="G11" s="144"/>
      <c r="H11" s="302"/>
      <c r="I11" s="96" t="s">
        <v>8</v>
      </c>
      <c r="J11" s="211">
        <f>F11*H11</f>
        <v>0</v>
      </c>
      <c r="K11" s="175"/>
      <c r="L11" s="176" t="s">
        <v>6</v>
      </c>
      <c r="M11" s="168">
        <v>5048</v>
      </c>
    </row>
    <row r="12" spans="1:13" ht="15.75" customHeight="1">
      <c r="A12" s="50"/>
      <c r="B12" s="382"/>
      <c r="C12" s="382"/>
      <c r="D12" s="382"/>
      <c r="E12" s="143"/>
      <c r="F12" s="174"/>
      <c r="G12" s="144"/>
      <c r="H12" s="302"/>
      <c r="I12" s="96" t="s">
        <v>8</v>
      </c>
      <c r="J12" s="211">
        <f t="shared" ref="J12:J39" si="0">F12*H12</f>
        <v>0</v>
      </c>
      <c r="K12" s="175"/>
      <c r="L12" s="176" t="s">
        <v>6</v>
      </c>
      <c r="M12" s="168">
        <v>5049</v>
      </c>
    </row>
    <row r="13" spans="1:13" ht="15.75" customHeight="1">
      <c r="A13" s="50"/>
      <c r="B13" s="382"/>
      <c r="C13" s="382"/>
      <c r="D13" s="382"/>
      <c r="E13" s="143"/>
      <c r="F13" s="174"/>
      <c r="G13" s="144"/>
      <c r="H13" s="302"/>
      <c r="I13" s="96" t="s">
        <v>8</v>
      </c>
      <c r="J13" s="211">
        <f t="shared" si="0"/>
        <v>0</v>
      </c>
      <c r="K13" s="175"/>
      <c r="L13" s="176" t="s">
        <v>6</v>
      </c>
      <c r="M13" s="168">
        <v>5050</v>
      </c>
    </row>
    <row r="14" spans="1:13" ht="15.75" customHeight="1">
      <c r="A14" s="50"/>
      <c r="B14" s="382"/>
      <c r="C14" s="382"/>
      <c r="D14" s="382"/>
      <c r="E14" s="143"/>
      <c r="F14" s="174"/>
      <c r="G14" s="144"/>
      <c r="H14" s="302"/>
      <c r="I14" s="96" t="s">
        <v>8</v>
      </c>
      <c r="J14" s="211">
        <f t="shared" si="0"/>
        <v>0</v>
      </c>
      <c r="K14" s="175"/>
      <c r="L14" s="176" t="s">
        <v>6</v>
      </c>
      <c r="M14" s="168">
        <v>5051</v>
      </c>
    </row>
    <row r="15" spans="1:13" ht="15.75" customHeight="1">
      <c r="A15" s="50"/>
      <c r="B15" s="382"/>
      <c r="C15" s="382"/>
      <c r="D15" s="382"/>
      <c r="E15" s="143"/>
      <c r="F15" s="174"/>
      <c r="G15" s="144"/>
      <c r="H15" s="302"/>
      <c r="I15" s="96" t="s">
        <v>8</v>
      </c>
      <c r="J15" s="211">
        <f t="shared" si="0"/>
        <v>0</v>
      </c>
      <c r="K15" s="175"/>
      <c r="L15" s="176" t="s">
        <v>6</v>
      </c>
      <c r="M15" s="168">
        <v>5052</v>
      </c>
    </row>
    <row r="16" spans="1:13" ht="15.75" customHeight="1">
      <c r="A16" s="50"/>
      <c r="B16" s="382"/>
      <c r="C16" s="382"/>
      <c r="D16" s="382"/>
      <c r="E16" s="143"/>
      <c r="F16" s="174"/>
      <c r="G16" s="144"/>
      <c r="H16" s="302"/>
      <c r="I16" s="177" t="s">
        <v>8</v>
      </c>
      <c r="J16" s="211">
        <f t="shared" si="0"/>
        <v>0</v>
      </c>
      <c r="K16" s="175"/>
      <c r="L16" s="176" t="s">
        <v>6</v>
      </c>
      <c r="M16" s="168">
        <v>5053</v>
      </c>
    </row>
    <row r="17" spans="1:13" ht="15.75" customHeight="1">
      <c r="A17" s="178"/>
      <c r="B17" s="382"/>
      <c r="C17" s="382"/>
      <c r="D17" s="382"/>
      <c r="E17" s="143"/>
      <c r="F17" s="174"/>
      <c r="G17" s="144"/>
      <c r="H17" s="302"/>
      <c r="I17" s="96" t="s">
        <v>8</v>
      </c>
      <c r="J17" s="211">
        <f t="shared" si="0"/>
        <v>0</v>
      </c>
      <c r="K17" s="175"/>
      <c r="L17" s="176" t="s">
        <v>6</v>
      </c>
      <c r="M17" s="168">
        <v>5054</v>
      </c>
    </row>
    <row r="18" spans="1:13" ht="15.75" customHeight="1">
      <c r="A18" s="50"/>
      <c r="B18" s="382"/>
      <c r="C18" s="382"/>
      <c r="D18" s="382"/>
      <c r="E18" s="143"/>
      <c r="F18" s="174"/>
      <c r="G18" s="144"/>
      <c r="H18" s="302"/>
      <c r="I18" s="84" t="s">
        <v>8</v>
      </c>
      <c r="J18" s="211">
        <f t="shared" si="0"/>
        <v>0</v>
      </c>
      <c r="K18" s="175"/>
      <c r="L18" s="176" t="s">
        <v>6</v>
      </c>
      <c r="M18" s="168">
        <v>5055</v>
      </c>
    </row>
    <row r="19" spans="1:13" ht="15.75" customHeight="1">
      <c r="A19" s="50"/>
      <c r="B19" s="382"/>
      <c r="C19" s="382"/>
      <c r="D19" s="382"/>
      <c r="E19" s="143"/>
      <c r="F19" s="174"/>
      <c r="G19" s="144"/>
      <c r="H19" s="302"/>
      <c r="I19" s="84" t="s">
        <v>8</v>
      </c>
      <c r="J19" s="211">
        <f t="shared" si="0"/>
        <v>0</v>
      </c>
      <c r="K19" s="175"/>
      <c r="L19" s="176" t="s">
        <v>6</v>
      </c>
      <c r="M19" s="168">
        <v>5056</v>
      </c>
    </row>
    <row r="20" spans="1:13" ht="15.75" customHeight="1">
      <c r="A20" s="50"/>
      <c r="B20" s="382"/>
      <c r="C20" s="382"/>
      <c r="D20" s="382"/>
      <c r="E20" s="143"/>
      <c r="F20" s="174"/>
      <c r="G20" s="144"/>
      <c r="H20" s="302"/>
      <c r="I20" s="84" t="s">
        <v>8</v>
      </c>
      <c r="J20" s="211">
        <f t="shared" si="0"/>
        <v>0</v>
      </c>
      <c r="K20" s="175"/>
      <c r="L20" s="176" t="s">
        <v>6</v>
      </c>
      <c r="M20" s="168">
        <v>5057</v>
      </c>
    </row>
    <row r="21" spans="1:13" ht="15.75" customHeight="1">
      <c r="A21" s="50"/>
      <c r="B21" s="382"/>
      <c r="C21" s="382"/>
      <c r="D21" s="382"/>
      <c r="E21" s="143"/>
      <c r="F21" s="174"/>
      <c r="G21" s="144"/>
      <c r="H21" s="302"/>
      <c r="I21" s="84" t="s">
        <v>8</v>
      </c>
      <c r="J21" s="211">
        <f t="shared" si="0"/>
        <v>0</v>
      </c>
      <c r="K21" s="175"/>
      <c r="L21" s="176" t="s">
        <v>6</v>
      </c>
      <c r="M21" s="168">
        <v>5058</v>
      </c>
    </row>
    <row r="22" spans="1:13" ht="15.75" customHeight="1">
      <c r="A22" s="50"/>
      <c r="B22" s="382"/>
      <c r="C22" s="382"/>
      <c r="D22" s="382"/>
      <c r="E22" s="143"/>
      <c r="F22" s="174"/>
      <c r="G22" s="144"/>
      <c r="H22" s="302"/>
      <c r="I22" s="84" t="s">
        <v>8</v>
      </c>
      <c r="J22" s="211">
        <f t="shared" si="0"/>
        <v>0</v>
      </c>
      <c r="K22" s="175"/>
      <c r="L22" s="176" t="s">
        <v>6</v>
      </c>
      <c r="M22" s="168">
        <v>5059</v>
      </c>
    </row>
    <row r="23" spans="1:13" ht="15.75" customHeight="1">
      <c r="A23" s="50"/>
      <c r="B23" s="382"/>
      <c r="C23" s="382"/>
      <c r="D23" s="382"/>
      <c r="E23" s="143"/>
      <c r="F23" s="174"/>
      <c r="G23" s="144"/>
      <c r="H23" s="302"/>
      <c r="I23" s="84" t="s">
        <v>8</v>
      </c>
      <c r="J23" s="211">
        <f t="shared" si="0"/>
        <v>0</v>
      </c>
      <c r="K23" s="175"/>
      <c r="L23" s="176" t="s">
        <v>6</v>
      </c>
      <c r="M23" s="168">
        <v>5060</v>
      </c>
    </row>
    <row r="24" spans="1:13" ht="15.75" customHeight="1">
      <c r="A24" s="50"/>
      <c r="B24" s="382"/>
      <c r="C24" s="382"/>
      <c r="D24" s="382"/>
      <c r="E24" s="143"/>
      <c r="F24" s="174"/>
      <c r="G24" s="144"/>
      <c r="H24" s="302"/>
      <c r="I24" s="84" t="s">
        <v>8</v>
      </c>
      <c r="J24" s="211">
        <f t="shared" si="0"/>
        <v>0</v>
      </c>
      <c r="K24" s="175"/>
      <c r="L24" s="176" t="s">
        <v>6</v>
      </c>
      <c r="M24" s="168">
        <v>5061</v>
      </c>
    </row>
    <row r="25" spans="1:13" ht="15.75" customHeight="1">
      <c r="A25" s="50"/>
      <c r="B25" s="382"/>
      <c r="C25" s="382"/>
      <c r="D25" s="382"/>
      <c r="E25" s="143"/>
      <c r="F25" s="174"/>
      <c r="G25" s="144"/>
      <c r="H25" s="302"/>
      <c r="I25" s="84" t="s">
        <v>8</v>
      </c>
      <c r="J25" s="211">
        <f t="shared" si="0"/>
        <v>0</v>
      </c>
      <c r="K25" s="175"/>
      <c r="L25" s="176" t="s">
        <v>6</v>
      </c>
      <c r="M25" s="168">
        <v>5062</v>
      </c>
    </row>
    <row r="26" spans="1:13" ht="15.75" customHeight="1">
      <c r="A26" s="50"/>
      <c r="B26" s="382"/>
      <c r="C26" s="382"/>
      <c r="D26" s="382"/>
      <c r="E26" s="143"/>
      <c r="F26" s="174"/>
      <c r="G26" s="144"/>
      <c r="H26" s="302"/>
      <c r="I26" s="84" t="s">
        <v>8</v>
      </c>
      <c r="J26" s="211">
        <f t="shared" si="0"/>
        <v>0</v>
      </c>
      <c r="K26" s="175"/>
      <c r="L26" s="176" t="s">
        <v>6</v>
      </c>
      <c r="M26" s="168">
        <v>5063</v>
      </c>
    </row>
    <row r="27" spans="1:13" ht="15.75" customHeight="1">
      <c r="A27" s="50"/>
      <c r="B27" s="382"/>
      <c r="C27" s="382"/>
      <c r="D27" s="382"/>
      <c r="E27" s="143"/>
      <c r="F27" s="174"/>
      <c r="G27" s="144"/>
      <c r="H27" s="302"/>
      <c r="I27" s="84" t="s">
        <v>8</v>
      </c>
      <c r="J27" s="211">
        <f t="shared" si="0"/>
        <v>0</v>
      </c>
      <c r="K27" s="175"/>
      <c r="L27" s="176" t="s">
        <v>6</v>
      </c>
      <c r="M27" s="168">
        <v>5064</v>
      </c>
    </row>
    <row r="28" spans="1:13" ht="15.75" customHeight="1">
      <c r="A28" s="50"/>
      <c r="B28" s="382"/>
      <c r="C28" s="382"/>
      <c r="D28" s="382"/>
      <c r="E28" s="143"/>
      <c r="F28" s="174"/>
      <c r="G28" s="144"/>
      <c r="H28" s="302"/>
      <c r="I28" s="84" t="s">
        <v>8</v>
      </c>
      <c r="J28" s="211">
        <f t="shared" si="0"/>
        <v>0</v>
      </c>
      <c r="K28" s="175"/>
      <c r="L28" s="176" t="s">
        <v>6</v>
      </c>
      <c r="M28" s="168">
        <v>5065</v>
      </c>
    </row>
    <row r="29" spans="1:13" ht="15.75" customHeight="1">
      <c r="A29" s="50"/>
      <c r="B29" s="382"/>
      <c r="C29" s="382"/>
      <c r="D29" s="382"/>
      <c r="E29" s="143"/>
      <c r="F29" s="174"/>
      <c r="G29" s="144"/>
      <c r="H29" s="302"/>
      <c r="I29" s="84" t="s">
        <v>8</v>
      </c>
      <c r="J29" s="211">
        <f t="shared" si="0"/>
        <v>0</v>
      </c>
      <c r="K29" s="175"/>
      <c r="L29" s="176" t="s">
        <v>6</v>
      </c>
      <c r="M29" s="168">
        <v>5066</v>
      </c>
    </row>
    <row r="30" spans="1:13" ht="15.75" customHeight="1">
      <c r="A30" s="50"/>
      <c r="B30" s="382"/>
      <c r="C30" s="382"/>
      <c r="D30" s="382"/>
      <c r="E30" s="143"/>
      <c r="F30" s="174"/>
      <c r="G30" s="144"/>
      <c r="H30" s="302"/>
      <c r="I30" s="84" t="s">
        <v>8</v>
      </c>
      <c r="J30" s="211">
        <f t="shared" si="0"/>
        <v>0</v>
      </c>
      <c r="K30" s="175"/>
      <c r="L30" s="176" t="s">
        <v>6</v>
      </c>
      <c r="M30" s="168">
        <v>5067</v>
      </c>
    </row>
    <row r="31" spans="1:13" ht="15.75" customHeight="1">
      <c r="A31" s="50"/>
      <c r="B31" s="382"/>
      <c r="C31" s="382"/>
      <c r="D31" s="382"/>
      <c r="E31" s="143"/>
      <c r="F31" s="174"/>
      <c r="G31" s="144"/>
      <c r="H31" s="302"/>
      <c r="I31" s="84" t="s">
        <v>8</v>
      </c>
      <c r="J31" s="211">
        <f t="shared" si="0"/>
        <v>0</v>
      </c>
      <c r="K31" s="175"/>
      <c r="L31" s="176" t="s">
        <v>6</v>
      </c>
      <c r="M31" s="168">
        <v>5068</v>
      </c>
    </row>
    <row r="32" spans="1:13" ht="15.75" customHeight="1">
      <c r="A32" s="50"/>
      <c r="B32" s="382"/>
      <c r="C32" s="382"/>
      <c r="D32" s="382"/>
      <c r="E32" s="143"/>
      <c r="F32" s="174"/>
      <c r="G32" s="144"/>
      <c r="H32" s="302"/>
      <c r="I32" s="84" t="s">
        <v>8</v>
      </c>
      <c r="J32" s="211">
        <f t="shared" si="0"/>
        <v>0</v>
      </c>
      <c r="K32" s="175"/>
      <c r="L32" s="176" t="s">
        <v>6</v>
      </c>
      <c r="M32" s="168">
        <v>5069</v>
      </c>
    </row>
    <row r="33" spans="1:14" ht="15.75" customHeight="1">
      <c r="A33" s="50"/>
      <c r="B33" s="382"/>
      <c r="C33" s="382"/>
      <c r="D33" s="382"/>
      <c r="E33" s="143"/>
      <c r="F33" s="174"/>
      <c r="G33" s="144"/>
      <c r="H33" s="302"/>
      <c r="I33" s="84" t="s">
        <v>8</v>
      </c>
      <c r="J33" s="211">
        <f t="shared" si="0"/>
        <v>0</v>
      </c>
      <c r="K33" s="175"/>
      <c r="L33" s="176" t="s">
        <v>6</v>
      </c>
      <c r="M33" s="168">
        <v>5070</v>
      </c>
    </row>
    <row r="34" spans="1:14" ht="15.75" customHeight="1">
      <c r="A34" s="50"/>
      <c r="B34" s="382"/>
      <c r="C34" s="382"/>
      <c r="D34" s="382"/>
      <c r="E34" s="143"/>
      <c r="F34" s="174"/>
      <c r="G34" s="144"/>
      <c r="H34" s="302"/>
      <c r="I34" s="84" t="s">
        <v>8</v>
      </c>
      <c r="J34" s="211">
        <f t="shared" si="0"/>
        <v>0</v>
      </c>
      <c r="K34" s="175"/>
      <c r="L34" s="176" t="s">
        <v>6</v>
      </c>
      <c r="M34" s="168">
        <v>5071</v>
      </c>
    </row>
    <row r="35" spans="1:14" ht="15.75" customHeight="1">
      <c r="A35" s="50"/>
      <c r="B35" s="382"/>
      <c r="C35" s="382"/>
      <c r="D35" s="382"/>
      <c r="E35" s="143"/>
      <c r="F35" s="174"/>
      <c r="G35" s="144"/>
      <c r="H35" s="302"/>
      <c r="I35" s="84" t="s">
        <v>8</v>
      </c>
      <c r="J35" s="211">
        <f t="shared" si="0"/>
        <v>0</v>
      </c>
      <c r="K35" s="175"/>
      <c r="L35" s="176" t="s">
        <v>6</v>
      </c>
      <c r="M35" s="168">
        <v>5072</v>
      </c>
    </row>
    <row r="36" spans="1:14" ht="15.75" customHeight="1">
      <c r="A36" s="50"/>
      <c r="B36" s="382"/>
      <c r="C36" s="382"/>
      <c r="D36" s="382"/>
      <c r="E36" s="143"/>
      <c r="F36" s="174"/>
      <c r="G36" s="144"/>
      <c r="H36" s="302"/>
      <c r="I36" s="84" t="s">
        <v>8</v>
      </c>
      <c r="J36" s="211">
        <f t="shared" si="0"/>
        <v>0</v>
      </c>
      <c r="K36" s="175"/>
      <c r="L36" s="176" t="s">
        <v>6</v>
      </c>
      <c r="M36" s="168">
        <v>5075</v>
      </c>
    </row>
    <row r="37" spans="1:14" ht="15.75" customHeight="1">
      <c r="A37" s="50"/>
      <c r="B37" s="382"/>
      <c r="C37" s="382"/>
      <c r="D37" s="382"/>
      <c r="E37" s="143"/>
      <c r="F37" s="174"/>
      <c r="G37" s="144"/>
      <c r="H37" s="302"/>
      <c r="I37" s="84" t="s">
        <v>8</v>
      </c>
      <c r="J37" s="211">
        <f t="shared" si="0"/>
        <v>0</v>
      </c>
      <c r="K37" s="175"/>
      <c r="L37" s="176" t="s">
        <v>6</v>
      </c>
      <c r="M37" s="168">
        <v>5076</v>
      </c>
    </row>
    <row r="38" spans="1:14" ht="15.75" customHeight="1">
      <c r="A38" s="50"/>
      <c r="B38" s="392"/>
      <c r="C38" s="392"/>
      <c r="D38" s="392"/>
      <c r="E38" s="143"/>
      <c r="F38" s="174"/>
      <c r="G38" s="144"/>
      <c r="H38" s="302"/>
      <c r="I38" s="84" t="s">
        <v>8</v>
      </c>
      <c r="J38" s="211">
        <f t="shared" si="0"/>
        <v>0</v>
      </c>
      <c r="K38" s="175"/>
      <c r="L38" s="176" t="s">
        <v>6</v>
      </c>
      <c r="M38" s="168">
        <v>5077</v>
      </c>
    </row>
    <row r="39" spans="1:14" ht="15.75" customHeight="1">
      <c r="A39" s="50"/>
      <c r="B39" s="392"/>
      <c r="C39" s="392"/>
      <c r="D39" s="392"/>
      <c r="E39" s="143"/>
      <c r="F39" s="174"/>
      <c r="G39" s="144"/>
      <c r="H39" s="302"/>
      <c r="I39" s="84" t="s">
        <v>8</v>
      </c>
      <c r="J39" s="308">
        <f t="shared" si="0"/>
        <v>0</v>
      </c>
      <c r="K39" s="175"/>
      <c r="L39" s="176" t="s">
        <v>6</v>
      </c>
      <c r="M39" s="168">
        <v>5078</v>
      </c>
    </row>
    <row r="40" spans="1:14" ht="15.75" customHeight="1" thickBot="1">
      <c r="A40" s="50"/>
      <c r="B40" s="179" t="s">
        <v>24</v>
      </c>
      <c r="C40" s="180"/>
      <c r="D40" s="181"/>
      <c r="E40" s="143"/>
      <c r="F40" s="306">
        <f>SUM(F11:F39)</f>
        <v>0</v>
      </c>
      <c r="G40" s="93"/>
      <c r="H40" s="311" t="e">
        <f>SUM(J41/F40)</f>
        <v>#DIV/0!</v>
      </c>
      <c r="I40" s="84"/>
      <c r="J40" s="307"/>
      <c r="K40" s="175"/>
      <c r="L40" s="182"/>
      <c r="M40" s="168"/>
    </row>
    <row r="41" spans="1:14" ht="30.75" customHeight="1">
      <c r="A41" s="50"/>
      <c r="B41" s="389" t="s">
        <v>216</v>
      </c>
      <c r="C41" s="389"/>
      <c r="D41" s="389"/>
      <c r="E41" s="389"/>
      <c r="F41" s="389"/>
      <c r="G41" s="389"/>
      <c r="H41" s="389"/>
      <c r="I41" s="84" t="s">
        <v>8</v>
      </c>
      <c r="J41" s="309">
        <f>SUM(J11:J39)</f>
        <v>0</v>
      </c>
      <c r="K41" s="293"/>
      <c r="L41" s="176" t="s">
        <v>6</v>
      </c>
      <c r="M41" s="183">
        <v>5079</v>
      </c>
    </row>
    <row r="42" spans="1:14" ht="22.5" customHeight="1">
      <c r="A42" s="50"/>
      <c r="B42" s="57"/>
      <c r="C42" s="143"/>
      <c r="D42" s="143"/>
      <c r="E42" s="143"/>
      <c r="F42" s="184"/>
      <c r="G42" s="184"/>
      <c r="H42" s="184"/>
      <c r="I42" s="84"/>
      <c r="J42" s="185"/>
      <c r="K42" s="293"/>
      <c r="L42" s="176"/>
      <c r="M42" s="183"/>
    </row>
    <row r="43" spans="1:14" s="192" customFormat="1" ht="18.75" customHeight="1">
      <c r="A43" s="131"/>
      <c r="B43" s="186" t="s">
        <v>90</v>
      </c>
      <c r="C43" s="186"/>
      <c r="D43" s="186"/>
      <c r="E43" s="186"/>
      <c r="F43" s="186"/>
      <c r="G43" s="187"/>
      <c r="H43" s="186"/>
      <c r="I43" s="188"/>
      <c r="J43" s="189" t="s">
        <v>184</v>
      </c>
      <c r="K43" s="131"/>
      <c r="L43" s="190" t="s">
        <v>173</v>
      </c>
      <c r="M43" s="131"/>
      <c r="N43" s="191"/>
    </row>
    <row r="44" spans="1:14" ht="15.75" customHeight="1">
      <c r="A44" s="50"/>
      <c r="B44" s="384" t="s">
        <v>268</v>
      </c>
      <c r="C44" s="384"/>
      <c r="D44" s="384"/>
      <c r="E44" s="384"/>
      <c r="F44" s="384"/>
      <c r="G44" s="384"/>
      <c r="H44" s="384"/>
      <c r="I44" s="104"/>
      <c r="J44" s="50"/>
      <c r="K44" s="50"/>
      <c r="L44" s="168"/>
      <c r="M44" s="168"/>
    </row>
    <row r="45" spans="1:14" s="197" customFormat="1" ht="20.25" customHeight="1">
      <c r="A45" s="193"/>
      <c r="B45" s="11"/>
      <c r="C45" s="11"/>
      <c r="D45" s="11"/>
      <c r="E45" s="11"/>
      <c r="F45" s="11" t="s">
        <v>113</v>
      </c>
      <c r="G45" s="11"/>
      <c r="H45" s="11" t="s">
        <v>260</v>
      </c>
      <c r="I45" s="194"/>
      <c r="J45" s="195" t="s">
        <v>259</v>
      </c>
      <c r="K45" s="193"/>
      <c r="L45" s="193"/>
      <c r="M45" s="193"/>
      <c r="N45" s="196"/>
    </row>
    <row r="46" spans="1:14" ht="15.75" customHeight="1">
      <c r="A46" s="50"/>
      <c r="B46" s="389" t="s">
        <v>237</v>
      </c>
      <c r="C46" s="389"/>
      <c r="D46" s="389"/>
      <c r="E46" s="57"/>
      <c r="F46" s="198"/>
      <c r="G46" s="199"/>
      <c r="H46" s="198"/>
      <c r="I46" s="200"/>
      <c r="J46" s="212">
        <f>SUM(F46,H46)</f>
        <v>0</v>
      </c>
      <c r="K46" s="175"/>
      <c r="L46" s="176" t="s">
        <v>6</v>
      </c>
      <c r="M46" s="168">
        <v>5080</v>
      </c>
    </row>
    <row r="47" spans="1:14" ht="15.75" customHeight="1">
      <c r="A47" s="50"/>
      <c r="B47" s="318"/>
      <c r="C47" s="318"/>
      <c r="D47" s="318"/>
      <c r="E47" s="57"/>
      <c r="F47" s="201"/>
      <c r="G47" s="199"/>
      <c r="H47" s="201"/>
      <c r="I47" s="200" t="s">
        <v>10</v>
      </c>
      <c r="J47" s="213">
        <f>SUM(F47,H48)</f>
        <v>0</v>
      </c>
      <c r="K47" s="175"/>
      <c r="L47" s="176" t="s">
        <v>6</v>
      </c>
      <c r="M47" s="168">
        <v>5081</v>
      </c>
    </row>
    <row r="48" spans="1:14" ht="15.75" customHeight="1">
      <c r="A48" s="50"/>
      <c r="B48" s="318"/>
      <c r="C48" s="318"/>
      <c r="D48" s="318"/>
      <c r="E48" s="57"/>
      <c r="F48" s="201"/>
      <c r="G48" s="199"/>
      <c r="H48" s="201"/>
      <c r="I48" s="200" t="s">
        <v>10</v>
      </c>
      <c r="J48" s="213">
        <f>SUM(F48,H49)</f>
        <v>0</v>
      </c>
      <c r="K48" s="175"/>
      <c r="L48" s="176" t="s">
        <v>6</v>
      </c>
      <c r="M48" s="168">
        <v>5082</v>
      </c>
    </row>
    <row r="49" spans="1:13" ht="15.75" customHeight="1">
      <c r="A49" s="50"/>
      <c r="B49" s="318"/>
      <c r="C49" s="318"/>
      <c r="D49" s="318"/>
      <c r="E49" s="57"/>
      <c r="F49" s="201"/>
      <c r="G49" s="199"/>
      <c r="H49" s="201"/>
      <c r="I49" s="200" t="s">
        <v>10</v>
      </c>
      <c r="J49" s="213">
        <f>SUM(F49,H49)</f>
        <v>0</v>
      </c>
      <c r="K49" s="175"/>
      <c r="L49" s="176" t="s">
        <v>6</v>
      </c>
      <c r="M49" s="168">
        <v>5083</v>
      </c>
    </row>
    <row r="50" spans="1:13" ht="15.75" customHeight="1">
      <c r="A50" s="50"/>
      <c r="B50" s="318"/>
      <c r="C50" s="318"/>
      <c r="D50" s="318"/>
      <c r="E50" s="57"/>
      <c r="F50" s="201"/>
      <c r="G50" s="199"/>
      <c r="H50" s="201"/>
      <c r="I50" s="200" t="s">
        <v>10</v>
      </c>
      <c r="J50" s="213">
        <f>SUM(F50,H50)</f>
        <v>0</v>
      </c>
      <c r="K50" s="175"/>
      <c r="L50" s="176" t="s">
        <v>6</v>
      </c>
      <c r="M50" s="168">
        <v>5084</v>
      </c>
    </row>
    <row r="51" spans="1:13" ht="15.75" customHeight="1">
      <c r="A51" s="50"/>
      <c r="B51" s="318"/>
      <c r="C51" s="318"/>
      <c r="D51" s="318"/>
      <c r="E51" s="57"/>
      <c r="F51" s="201"/>
      <c r="G51" s="199"/>
      <c r="H51" s="201"/>
      <c r="I51" s="200" t="s">
        <v>10</v>
      </c>
      <c r="J51" s="213">
        <f>SUM(F51,H51)</f>
        <v>0</v>
      </c>
      <c r="K51" s="175"/>
      <c r="L51" s="176" t="s">
        <v>6</v>
      </c>
      <c r="M51" s="168">
        <v>5085</v>
      </c>
    </row>
    <row r="52" spans="1:13" ht="15.75" customHeight="1" thickBot="1">
      <c r="A52" s="50"/>
      <c r="B52" s="318" t="s">
        <v>2</v>
      </c>
      <c r="C52" s="318"/>
      <c r="D52" s="318"/>
      <c r="E52" s="56"/>
      <c r="F52" s="201"/>
      <c r="G52" s="56"/>
      <c r="H52" s="201"/>
      <c r="I52" s="200" t="s">
        <v>10</v>
      </c>
      <c r="J52" s="214">
        <f>SUM(F52,H52)</f>
        <v>0</v>
      </c>
      <c r="K52" s="175"/>
      <c r="L52" s="176" t="s">
        <v>6</v>
      </c>
      <c r="M52" s="168">
        <v>5086</v>
      </c>
    </row>
    <row r="53" spans="1:13" ht="30.75" customHeight="1" thickBot="1">
      <c r="A53" s="50"/>
      <c r="B53" s="179" t="s">
        <v>218</v>
      </c>
      <c r="C53" s="179"/>
      <c r="D53" s="179"/>
      <c r="E53" s="179"/>
      <c r="F53" s="202"/>
      <c r="G53" s="203"/>
      <c r="H53" s="294"/>
      <c r="I53" s="294"/>
      <c r="J53" s="305">
        <f>SUM(J46:J52)</f>
        <v>0</v>
      </c>
      <c r="K53" s="175"/>
      <c r="L53" s="176" t="s">
        <v>6</v>
      </c>
      <c r="M53" s="204">
        <v>5087</v>
      </c>
    </row>
    <row r="54" spans="1:13" ht="18.75" customHeight="1">
      <c r="A54" s="50"/>
      <c r="B54" s="57"/>
      <c r="C54" s="57"/>
      <c r="D54" s="57"/>
      <c r="E54" s="57"/>
      <c r="F54" s="57"/>
      <c r="G54" s="199"/>
      <c r="H54" s="57"/>
      <c r="I54" s="194"/>
      <c r="J54" s="193"/>
      <c r="K54" s="50"/>
      <c r="L54" s="168"/>
      <c r="M54" s="168"/>
    </row>
    <row r="55" spans="1:13" ht="15.75">
      <c r="A55" s="50"/>
      <c r="B55" s="388" t="s">
        <v>219</v>
      </c>
      <c r="C55" s="388"/>
      <c r="D55" s="388"/>
      <c r="E55" s="388"/>
      <c r="F55" s="388"/>
      <c r="G55" s="388"/>
      <c r="H55" s="388"/>
      <c r="I55" s="194"/>
      <c r="J55" s="193"/>
      <c r="K55" s="50"/>
      <c r="L55" s="168"/>
      <c r="M55" s="168"/>
    </row>
    <row r="56" spans="1:13" ht="15.75" customHeight="1">
      <c r="A56" s="50"/>
      <c r="B56" s="179"/>
      <c r="C56" s="179"/>
      <c r="D56" s="179"/>
      <c r="E56" s="179"/>
      <c r="F56" s="179"/>
      <c r="G56" s="203"/>
      <c r="H56" s="179"/>
      <c r="I56" s="200"/>
      <c r="J56" s="205">
        <v>0</v>
      </c>
      <c r="K56" s="50"/>
      <c r="L56" s="176" t="s">
        <v>6</v>
      </c>
      <c r="M56" s="168">
        <v>5088</v>
      </c>
    </row>
    <row r="57" spans="1:13" ht="15.75" customHeight="1">
      <c r="A57" s="50"/>
      <c r="B57" s="179"/>
      <c r="C57" s="179"/>
      <c r="D57" s="179"/>
      <c r="E57" s="179"/>
      <c r="F57" s="179"/>
      <c r="G57" s="203"/>
      <c r="H57" s="179"/>
      <c r="I57" s="200" t="s">
        <v>10</v>
      </c>
      <c r="J57" s="205">
        <v>0</v>
      </c>
      <c r="K57" s="50"/>
      <c r="L57" s="176" t="s">
        <v>6</v>
      </c>
      <c r="M57" s="168">
        <v>5089</v>
      </c>
    </row>
    <row r="58" spans="1:13" ht="15.75" customHeight="1">
      <c r="A58" s="50"/>
      <c r="B58" s="179"/>
      <c r="C58" s="179"/>
      <c r="D58" s="179"/>
      <c r="E58" s="179"/>
      <c r="F58" s="179"/>
      <c r="G58" s="203"/>
      <c r="H58" s="179"/>
      <c r="I58" s="200" t="s">
        <v>10</v>
      </c>
      <c r="J58" s="205">
        <v>0</v>
      </c>
      <c r="K58" s="50"/>
      <c r="L58" s="176" t="s">
        <v>6</v>
      </c>
      <c r="M58" s="168">
        <v>5090</v>
      </c>
    </row>
    <row r="59" spans="1:13" ht="15.75" customHeight="1" thickBot="1">
      <c r="A59" s="50"/>
      <c r="B59" s="206" t="s">
        <v>2</v>
      </c>
      <c r="C59" s="318"/>
      <c r="D59" s="318"/>
      <c r="E59" s="318"/>
      <c r="F59" s="318"/>
      <c r="G59" s="318"/>
      <c r="H59" s="318"/>
      <c r="I59" s="293" t="s">
        <v>10</v>
      </c>
      <c r="J59" s="205">
        <v>0</v>
      </c>
      <c r="K59" s="50"/>
      <c r="L59" s="176" t="s">
        <v>6</v>
      </c>
      <c r="M59" s="168">
        <v>5091</v>
      </c>
    </row>
    <row r="60" spans="1:13" ht="22.5" customHeight="1" thickBot="1">
      <c r="A60" s="50"/>
      <c r="B60" s="179" t="s">
        <v>217</v>
      </c>
      <c r="C60" s="179"/>
      <c r="D60" s="179"/>
      <c r="E60" s="179"/>
      <c r="F60" s="179"/>
      <c r="G60" s="203"/>
      <c r="H60" s="294"/>
      <c r="I60" s="293" t="s">
        <v>8</v>
      </c>
      <c r="J60" s="20">
        <f>SUM(J56:J59)</f>
        <v>0</v>
      </c>
      <c r="K60" s="50"/>
      <c r="L60" s="176" t="s">
        <v>6</v>
      </c>
      <c r="M60" s="204">
        <v>5092</v>
      </c>
    </row>
    <row r="61" spans="1:13" ht="15" customHeight="1">
      <c r="A61" s="50"/>
      <c r="B61" s="57"/>
      <c r="C61" s="57"/>
      <c r="D61" s="143"/>
      <c r="E61" s="143"/>
      <c r="F61" s="143"/>
      <c r="G61" s="93"/>
      <c r="H61" s="143"/>
      <c r="I61" s="84"/>
      <c r="J61" s="175"/>
      <c r="K61" s="50"/>
      <c r="L61" s="168"/>
      <c r="M61" s="204"/>
    </row>
    <row r="62" spans="1:13" ht="15.75" customHeight="1">
      <c r="A62" s="53"/>
      <c r="B62" s="143"/>
      <c r="C62" s="57"/>
      <c r="D62" s="143"/>
      <c r="E62" s="143"/>
      <c r="F62" s="143"/>
      <c r="G62" s="93"/>
      <c r="H62" s="143"/>
      <c r="I62" s="84"/>
      <c r="J62" s="207"/>
      <c r="K62" s="207"/>
      <c r="L62" s="207"/>
      <c r="M62" s="207"/>
    </row>
    <row r="63" spans="1:13">
      <c r="B63" s="143"/>
      <c r="L63" s="189"/>
    </row>
    <row r="90" spans="2:14" s="192" customFormat="1" ht="12">
      <c r="B90" s="186" t="s">
        <v>90</v>
      </c>
      <c r="I90" s="210"/>
      <c r="J90" s="189" t="s">
        <v>184</v>
      </c>
      <c r="L90" s="189"/>
      <c r="M90" s="189" t="s">
        <v>172</v>
      </c>
      <c r="N90" s="191"/>
    </row>
  </sheetData>
  <sheetProtection algorithmName="SHA-512" hashValue="ehjgXGCbZpNaehWgpdVgLYn3Oql+9gmso6sran0Me9NzkIxylh47h3T8Ckn9fXtooqCwq2PPiwDJuEKD/KA5WQ==" saltValue="hNE+kqPfYW/Jw2V8L+c/KA==" spinCount="100000" sheet="1" selectLockedCells="1"/>
  <mergeCells count="46">
    <mergeCell ref="D5:M5"/>
    <mergeCell ref="D6:M6"/>
    <mergeCell ref="B51:D51"/>
    <mergeCell ref="B46:D46"/>
    <mergeCell ref="B47:D47"/>
    <mergeCell ref="B48:D48"/>
    <mergeCell ref="B49:D49"/>
    <mergeCell ref="B50:D50"/>
    <mergeCell ref="B32:D32"/>
    <mergeCell ref="B33:D33"/>
    <mergeCell ref="B37:D37"/>
    <mergeCell ref="B38:D38"/>
    <mergeCell ref="B39:D39"/>
    <mergeCell ref="B34:D34"/>
    <mergeCell ref="B35:D35"/>
    <mergeCell ref="B36:D36"/>
    <mergeCell ref="C59:H59"/>
    <mergeCell ref="B52:D52"/>
    <mergeCell ref="B44:H44"/>
    <mergeCell ref="B55:H55"/>
    <mergeCell ref="B13:D13"/>
    <mergeCell ref="B14:D14"/>
    <mergeCell ref="B15:D15"/>
    <mergeCell ref="B16:D16"/>
    <mergeCell ref="B17:D17"/>
    <mergeCell ref="B41:H41"/>
    <mergeCell ref="B28:D28"/>
    <mergeCell ref="B29:D29"/>
    <mergeCell ref="B30:D30"/>
    <mergeCell ref="B31:D31"/>
    <mergeCell ref="B23:D23"/>
    <mergeCell ref="B24:D24"/>
    <mergeCell ref="I10:J10"/>
    <mergeCell ref="B9:H9"/>
    <mergeCell ref="D7:F7"/>
    <mergeCell ref="B11:D11"/>
    <mergeCell ref="B12:D12"/>
    <mergeCell ref="B7:C7"/>
    <mergeCell ref="B25:D25"/>
    <mergeCell ref="B26:D26"/>
    <mergeCell ref="B27:D27"/>
    <mergeCell ref="B18:D18"/>
    <mergeCell ref="B19:D19"/>
    <mergeCell ref="B20:D20"/>
    <mergeCell ref="B21:D21"/>
    <mergeCell ref="B22:D22"/>
  </mergeCells>
  <phoneticPr fontId="0" type="noConversion"/>
  <pageMargins left="0.39370078740157483" right="0.39370078740157483" top="0.33088235294117646" bottom="0.47794117647058826" header="0.51181102362204722" footer="0.51181102362204722"/>
  <pageSetup pageOrder="overThenDown" orientation="portrait" r:id="rId1"/>
  <headerFooter alignWithMargins="0">
    <oddFooter>&amp;L_x000D_&amp;1#&amp;"Calibri"&amp;11&amp;K000000 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M91"/>
  <sheetViews>
    <sheetView showGridLines="0" zoomScaleNormal="100" zoomScalePageLayoutView="85" workbookViewId="0">
      <selection activeCell="D5" sqref="D5:M6 D7:E7 K34:K38 K40 H56 K56 H61 K61:K62"/>
    </sheetView>
  </sheetViews>
  <sheetFormatPr defaultColWidth="9" defaultRowHeight="15.75"/>
  <cols>
    <col min="1" max="1" width="1.75" style="235" customWidth="1"/>
    <col min="2" max="2" width="9" style="235"/>
    <col min="3" max="3" width="15.25" style="235" customWidth="1"/>
    <col min="4" max="4" width="5.125" style="235" customWidth="1"/>
    <col min="5" max="5" width="13.5" style="235" customWidth="1"/>
    <col min="6" max="7" width="1.625" style="235" customWidth="1"/>
    <col min="8" max="8" width="17" style="235" customWidth="1"/>
    <col min="9" max="9" width="2.5" style="235" customWidth="1"/>
    <col min="10" max="10" width="1.625" style="235" customWidth="1"/>
    <col min="11" max="11" width="14.375" style="235" customWidth="1"/>
    <col min="12" max="12" width="3.625" style="235" customWidth="1"/>
    <col min="13" max="13" width="5.125" style="235" customWidth="1"/>
    <col min="14" max="14" width="1.75" style="235" customWidth="1"/>
    <col min="15" max="16384" width="9" style="235"/>
  </cols>
  <sheetData>
    <row r="1" spans="1:13" s="218" customFormat="1" ht="39" customHeight="1">
      <c r="A1" s="215"/>
      <c r="B1" s="85"/>
      <c r="C1" s="216"/>
      <c r="D1" s="85"/>
      <c r="E1" s="85"/>
      <c r="F1" s="85"/>
      <c r="G1" s="85"/>
      <c r="H1" s="85"/>
      <c r="I1" s="85"/>
      <c r="J1" s="85"/>
      <c r="K1" s="85"/>
      <c r="L1" s="217"/>
      <c r="M1" s="291" t="s">
        <v>0</v>
      </c>
    </row>
    <row r="2" spans="1:13" s="218" customFormat="1" ht="18">
      <c r="A2" s="215"/>
      <c r="B2" s="85"/>
      <c r="C2" s="85"/>
      <c r="D2" s="219"/>
      <c r="E2" s="219"/>
      <c r="F2" s="219"/>
      <c r="G2" s="219"/>
      <c r="H2" s="219"/>
      <c r="I2" s="85"/>
      <c r="J2" s="85"/>
      <c r="K2" s="85"/>
      <c r="L2" s="217"/>
      <c r="M2" s="292" t="s">
        <v>26</v>
      </c>
    </row>
    <row r="3" spans="1:13" s="218" customFormat="1">
      <c r="A3" s="215"/>
      <c r="B3" s="85"/>
      <c r="C3" s="85"/>
      <c r="D3" s="85"/>
      <c r="E3" s="85"/>
      <c r="F3" s="85"/>
      <c r="G3" s="85"/>
      <c r="H3" s="85"/>
      <c r="I3" s="85"/>
      <c r="J3" s="85"/>
      <c r="K3" s="85"/>
      <c r="L3" s="217"/>
      <c r="M3" s="199" t="s">
        <v>91</v>
      </c>
    </row>
    <row r="4" spans="1:13" s="218" customFormat="1" ht="8.25" customHeight="1">
      <c r="A4" s="215"/>
      <c r="B4" s="215"/>
      <c r="C4" s="215"/>
      <c r="D4" s="215"/>
      <c r="E4" s="215"/>
      <c r="F4" s="215"/>
      <c r="G4" s="215"/>
      <c r="H4" s="215"/>
      <c r="I4" s="215"/>
      <c r="J4" s="220"/>
      <c r="K4" s="215"/>
      <c r="L4" s="215"/>
      <c r="M4" s="215"/>
    </row>
    <row r="5" spans="1:13" s="218" customFormat="1" ht="22.5" customHeight="1">
      <c r="A5" s="215"/>
      <c r="B5" s="387" t="s">
        <v>129</v>
      </c>
      <c r="C5" s="387"/>
      <c r="D5" s="390">
        <f>+'Bituminous Coal Year End'!$I$6</f>
        <v>0</v>
      </c>
      <c r="E5" s="390"/>
      <c r="F5" s="390"/>
      <c r="G5" s="390"/>
      <c r="H5" s="390"/>
      <c r="I5" s="390"/>
      <c r="J5" s="390"/>
      <c r="K5" s="390"/>
      <c r="L5" s="390"/>
      <c r="M5" s="390"/>
    </row>
    <row r="6" spans="1:13" s="218" customFormat="1" ht="22.5" customHeight="1">
      <c r="A6" s="215"/>
      <c r="B6" s="387" t="s">
        <v>131</v>
      </c>
      <c r="C6" s="387"/>
      <c r="D6" s="391">
        <f>+'Bituminous Coal Year End'!$I$7</f>
        <v>0</v>
      </c>
      <c r="E6" s="391"/>
      <c r="F6" s="391"/>
      <c r="G6" s="391"/>
      <c r="H6" s="391"/>
      <c r="I6" s="391"/>
      <c r="J6" s="391"/>
      <c r="K6" s="391"/>
      <c r="L6" s="391"/>
      <c r="M6" s="391"/>
    </row>
    <row r="7" spans="1:13" s="218" customFormat="1" ht="22.5" customHeight="1">
      <c r="A7" s="215"/>
      <c r="B7" s="387" t="s">
        <v>132</v>
      </c>
      <c r="C7" s="387"/>
      <c r="D7" s="394">
        <f>+'Bituminous Coal Year End'!$I$8</f>
        <v>0</v>
      </c>
      <c r="E7" s="318"/>
      <c r="F7" s="56"/>
      <c r="G7" s="56"/>
      <c r="H7" s="56"/>
      <c r="I7" s="56"/>
      <c r="J7" s="56"/>
      <c r="K7" s="56"/>
      <c r="L7" s="56"/>
      <c r="M7" s="221">
        <v>5100</v>
      </c>
    </row>
    <row r="8" spans="1:13" s="218" customFormat="1" ht="11.25" customHeight="1">
      <c r="A8" s="215"/>
      <c r="B8" s="215"/>
      <c r="C8" s="215"/>
      <c r="D8" s="215"/>
      <c r="E8" s="215"/>
      <c r="F8" s="215"/>
      <c r="G8" s="215"/>
      <c r="H8" s="215"/>
      <c r="I8" s="215"/>
      <c r="J8" s="220"/>
      <c r="K8" s="215"/>
      <c r="L8" s="215"/>
      <c r="M8" s="221"/>
    </row>
    <row r="9" spans="1:13" s="218" customFormat="1" ht="15.75" customHeight="1">
      <c r="A9" s="215"/>
      <c r="B9" s="384" t="s">
        <v>221</v>
      </c>
      <c r="C9" s="384"/>
      <c r="D9" s="384"/>
      <c r="E9" s="384"/>
      <c r="F9" s="384"/>
      <c r="G9" s="143"/>
      <c r="H9" s="143"/>
      <c r="I9" s="143"/>
      <c r="J9" s="93"/>
      <c r="K9" s="143"/>
      <c r="L9" s="144"/>
      <c r="M9" s="221"/>
    </row>
    <row r="10" spans="1:13" s="218" customFormat="1" ht="15.75" customHeight="1">
      <c r="A10" s="215"/>
      <c r="B10" s="389" t="s">
        <v>222</v>
      </c>
      <c r="C10" s="389"/>
      <c r="D10" s="389"/>
      <c r="E10" s="389"/>
      <c r="F10" s="389"/>
      <c r="G10" s="143"/>
      <c r="H10" s="143"/>
      <c r="I10" s="143"/>
      <c r="J10" s="93"/>
      <c r="K10" s="222"/>
      <c r="L10" s="173" t="s">
        <v>6</v>
      </c>
      <c r="M10" s="221">
        <v>5101</v>
      </c>
    </row>
    <row r="11" spans="1:13" s="218" customFormat="1" ht="15.75" customHeight="1">
      <c r="A11" s="215"/>
      <c r="B11" s="396" t="s">
        <v>223</v>
      </c>
      <c r="C11" s="396"/>
      <c r="D11" s="396"/>
      <c r="E11" s="396"/>
      <c r="F11" s="396"/>
      <c r="G11" s="143"/>
      <c r="H11" s="143"/>
      <c r="I11" s="143"/>
      <c r="J11" s="217" t="s">
        <v>10</v>
      </c>
      <c r="K11" s="223"/>
      <c r="L11" s="173" t="s">
        <v>6</v>
      </c>
      <c r="M11" s="221">
        <v>5102</v>
      </c>
    </row>
    <row r="12" spans="1:13" s="218" customFormat="1" ht="15.75" customHeight="1">
      <c r="A12" s="215"/>
      <c r="B12" s="396" t="s">
        <v>224</v>
      </c>
      <c r="C12" s="396"/>
      <c r="D12" s="396"/>
      <c r="E12" s="396"/>
      <c r="F12" s="396"/>
      <c r="G12" s="215"/>
      <c r="H12" s="143"/>
      <c r="I12" s="143"/>
      <c r="J12" s="217" t="s">
        <v>10</v>
      </c>
      <c r="K12" s="223"/>
      <c r="L12" s="173" t="s">
        <v>6</v>
      </c>
      <c r="M12" s="221">
        <v>5103</v>
      </c>
    </row>
    <row r="13" spans="1:13" s="218" customFormat="1" ht="15.75" customHeight="1">
      <c r="A13" s="215"/>
      <c r="B13" s="396" t="s">
        <v>225</v>
      </c>
      <c r="C13" s="396"/>
      <c r="D13" s="396"/>
      <c r="E13" s="396"/>
      <c r="F13" s="396"/>
      <c r="G13" s="215"/>
      <c r="H13" s="143"/>
      <c r="I13" s="143"/>
      <c r="J13" s="217" t="s">
        <v>10</v>
      </c>
      <c r="K13" s="223"/>
      <c r="L13" s="173" t="s">
        <v>6</v>
      </c>
      <c r="M13" s="221">
        <v>5104</v>
      </c>
    </row>
    <row r="14" spans="1:13" s="218" customFormat="1" ht="15.75" customHeight="1">
      <c r="A14" s="215"/>
      <c r="B14" s="396" t="s">
        <v>25</v>
      </c>
      <c r="C14" s="396"/>
      <c r="D14" s="396"/>
      <c r="E14" s="396"/>
      <c r="F14" s="396"/>
      <c r="G14" s="215"/>
      <c r="H14" s="143"/>
      <c r="I14" s="143"/>
      <c r="J14" s="217" t="s">
        <v>10</v>
      </c>
      <c r="K14" s="223"/>
      <c r="L14" s="173" t="s">
        <v>6</v>
      </c>
      <c r="M14" s="221">
        <v>5105</v>
      </c>
    </row>
    <row r="15" spans="1:13" s="218" customFormat="1" ht="15.75" customHeight="1">
      <c r="A15" s="215"/>
      <c r="B15" s="396" t="s">
        <v>226</v>
      </c>
      <c r="C15" s="396"/>
      <c r="D15" s="396"/>
      <c r="E15" s="396"/>
      <c r="F15" s="396"/>
      <c r="G15" s="143"/>
      <c r="H15" s="143"/>
      <c r="I15" s="215"/>
      <c r="J15" s="217" t="s">
        <v>10</v>
      </c>
      <c r="K15" s="223"/>
      <c r="L15" s="173" t="s">
        <v>6</v>
      </c>
      <c r="M15" s="221">
        <v>5106</v>
      </c>
    </row>
    <row r="16" spans="1:13" s="218" customFormat="1" ht="15.75" customHeight="1">
      <c r="A16" s="215"/>
      <c r="B16" s="396" t="s">
        <v>227</v>
      </c>
      <c r="C16" s="396"/>
      <c r="D16" s="396"/>
      <c r="E16" s="396"/>
      <c r="F16" s="396"/>
      <c r="G16" s="143"/>
      <c r="H16" s="143"/>
      <c r="I16" s="215"/>
      <c r="J16" s="217" t="s">
        <v>10</v>
      </c>
      <c r="K16" s="223"/>
      <c r="L16" s="173" t="s">
        <v>6</v>
      </c>
      <c r="M16" s="221">
        <v>5107</v>
      </c>
    </row>
    <row r="17" spans="1:13" s="218" customFormat="1" ht="15.75" customHeight="1">
      <c r="A17" s="215"/>
      <c r="B17" s="396" t="s">
        <v>228</v>
      </c>
      <c r="C17" s="396"/>
      <c r="D17" s="396"/>
      <c r="E17" s="396"/>
      <c r="F17" s="396"/>
      <c r="G17" s="143"/>
      <c r="H17" s="143"/>
      <c r="I17" s="215"/>
      <c r="J17" s="217" t="s">
        <v>10</v>
      </c>
      <c r="K17" s="223"/>
      <c r="L17" s="173" t="s">
        <v>6</v>
      </c>
      <c r="M17" s="221">
        <v>5108</v>
      </c>
    </row>
    <row r="18" spans="1:13" s="218" customFormat="1" ht="15.75" customHeight="1">
      <c r="A18" s="215"/>
      <c r="B18" s="397" t="s">
        <v>229</v>
      </c>
      <c r="C18" s="397"/>
      <c r="D18" s="397"/>
      <c r="E18" s="397"/>
      <c r="F18" s="397"/>
      <c r="G18" s="143"/>
      <c r="H18" s="143"/>
      <c r="I18" s="215"/>
      <c r="J18" s="217" t="s">
        <v>10</v>
      </c>
      <c r="K18" s="223"/>
      <c r="L18" s="173" t="s">
        <v>6</v>
      </c>
      <c r="M18" s="221">
        <v>5109</v>
      </c>
    </row>
    <row r="19" spans="1:13" s="218" customFormat="1" ht="15.75" customHeight="1">
      <c r="A19" s="215"/>
      <c r="B19" s="396" t="s">
        <v>230</v>
      </c>
      <c r="C19" s="396"/>
      <c r="D19" s="396"/>
      <c r="E19" s="396"/>
      <c r="F19" s="396"/>
      <c r="G19" s="143"/>
      <c r="H19" s="143"/>
      <c r="I19" s="215"/>
      <c r="J19" s="217" t="s">
        <v>10</v>
      </c>
      <c r="K19" s="223"/>
      <c r="L19" s="173" t="s">
        <v>6</v>
      </c>
      <c r="M19" s="221">
        <v>5110</v>
      </c>
    </row>
    <row r="20" spans="1:13" s="218" customFormat="1" ht="15.75" customHeight="1">
      <c r="A20" s="215"/>
      <c r="B20" s="396" t="s">
        <v>262</v>
      </c>
      <c r="C20" s="396"/>
      <c r="D20" s="396"/>
      <c r="E20" s="396"/>
      <c r="F20" s="396"/>
      <c r="G20" s="143"/>
      <c r="H20" s="143"/>
      <c r="I20" s="215"/>
      <c r="J20" s="217" t="s">
        <v>10</v>
      </c>
      <c r="K20" s="223"/>
      <c r="L20" s="173" t="s">
        <v>6</v>
      </c>
      <c r="M20" s="221">
        <v>5111</v>
      </c>
    </row>
    <row r="21" spans="1:13" s="218" customFormat="1" ht="15.75" customHeight="1">
      <c r="A21" s="215"/>
      <c r="B21" s="319" t="s">
        <v>231</v>
      </c>
      <c r="C21" s="319"/>
      <c r="D21" s="319"/>
      <c r="E21" s="319"/>
      <c r="F21" s="319"/>
      <c r="G21" s="143"/>
      <c r="H21" s="143"/>
      <c r="I21" s="215"/>
      <c r="J21" s="217" t="s">
        <v>10</v>
      </c>
      <c r="K21" s="223"/>
      <c r="L21" s="173" t="s">
        <v>6</v>
      </c>
      <c r="M21" s="221">
        <v>5112</v>
      </c>
    </row>
    <row r="22" spans="1:13" s="218" customFormat="1" ht="15.75" customHeight="1">
      <c r="A22" s="215"/>
      <c r="B22" s="389" t="s">
        <v>232</v>
      </c>
      <c r="C22" s="389"/>
      <c r="D22" s="389"/>
      <c r="E22" s="389"/>
      <c r="F22" s="389"/>
      <c r="G22" s="143"/>
      <c r="H22" s="143"/>
      <c r="I22" s="215"/>
      <c r="J22" s="217" t="s">
        <v>10</v>
      </c>
      <c r="K22" s="223"/>
      <c r="L22" s="173" t="s">
        <v>6</v>
      </c>
      <c r="M22" s="221">
        <v>5113</v>
      </c>
    </row>
    <row r="23" spans="1:13" s="218" customFormat="1" ht="15.75" customHeight="1">
      <c r="A23" s="215"/>
      <c r="B23" s="396" t="s">
        <v>233</v>
      </c>
      <c r="C23" s="396"/>
      <c r="D23" s="396"/>
      <c r="E23" s="396"/>
      <c r="F23" s="396"/>
      <c r="G23" s="143"/>
      <c r="H23" s="143"/>
      <c r="I23" s="215"/>
      <c r="J23" s="217" t="s">
        <v>10</v>
      </c>
      <c r="K23" s="223"/>
      <c r="L23" s="173" t="s">
        <v>6</v>
      </c>
      <c r="M23" s="221">
        <v>5114</v>
      </c>
    </row>
    <row r="24" spans="1:13" s="218" customFormat="1" ht="15.75" customHeight="1">
      <c r="A24" s="215"/>
      <c r="B24" s="396" t="s">
        <v>234</v>
      </c>
      <c r="C24" s="396"/>
      <c r="D24" s="396"/>
      <c r="E24" s="396"/>
      <c r="F24" s="396"/>
      <c r="G24" s="143"/>
      <c r="H24" s="143"/>
      <c r="I24" s="215"/>
      <c r="J24" s="217" t="s">
        <v>10</v>
      </c>
      <c r="K24" s="222"/>
      <c r="L24" s="173" t="s">
        <v>6</v>
      </c>
      <c r="M24" s="221">
        <v>5115</v>
      </c>
    </row>
    <row r="25" spans="1:13" s="218" customFormat="1" ht="24" customHeight="1">
      <c r="A25" s="215"/>
      <c r="B25" s="398" t="s">
        <v>114</v>
      </c>
      <c r="C25" s="398"/>
      <c r="D25" s="398"/>
      <c r="E25" s="398"/>
      <c r="F25" s="398"/>
      <c r="G25" s="398"/>
      <c r="H25" s="215"/>
      <c r="I25" s="215"/>
      <c r="J25" s="215"/>
      <c r="K25" s="224"/>
      <c r="L25" s="215"/>
      <c r="M25" s="215"/>
    </row>
    <row r="26" spans="1:13" s="218" customFormat="1" ht="18.75" customHeight="1">
      <c r="A26" s="215"/>
      <c r="B26" s="142" t="s">
        <v>167</v>
      </c>
      <c r="C26" s="215"/>
      <c r="D26" s="215"/>
      <c r="E26" s="215"/>
      <c r="F26" s="215"/>
      <c r="G26" s="215"/>
      <c r="H26" s="215"/>
      <c r="I26" s="215"/>
      <c r="J26" s="215"/>
      <c r="K26" s="224"/>
      <c r="L26" s="215"/>
      <c r="M26" s="215"/>
    </row>
    <row r="27" spans="1:13" s="218" customFormat="1" ht="15.75" customHeight="1">
      <c r="A27" s="215"/>
      <c r="B27" s="341" t="s">
        <v>235</v>
      </c>
      <c r="C27" s="341"/>
      <c r="D27" s="341"/>
      <c r="E27" s="341"/>
      <c r="F27" s="341"/>
      <c r="G27" s="341"/>
      <c r="H27" s="341"/>
      <c r="I27" s="215"/>
      <c r="J27" s="217" t="s">
        <v>10</v>
      </c>
      <c r="K27" s="222"/>
      <c r="L27" s="173" t="s">
        <v>6</v>
      </c>
      <c r="M27" s="221">
        <v>5116</v>
      </c>
    </row>
    <row r="28" spans="1:13" s="218" customFormat="1" ht="15.75" customHeight="1">
      <c r="A28" s="215"/>
      <c r="B28" s="318" t="s">
        <v>236</v>
      </c>
      <c r="C28" s="318"/>
      <c r="D28" s="318"/>
      <c r="E28" s="318"/>
      <c r="F28" s="318"/>
      <c r="G28" s="318"/>
      <c r="H28" s="318"/>
      <c r="I28" s="143"/>
      <c r="J28" s="217" t="s">
        <v>10</v>
      </c>
      <c r="K28" s="223"/>
      <c r="L28" s="173" t="s">
        <v>6</v>
      </c>
      <c r="M28" s="221">
        <v>5117</v>
      </c>
    </row>
    <row r="29" spans="1:13" s="218" customFormat="1" ht="15.75" customHeight="1">
      <c r="A29" s="215"/>
      <c r="B29" s="318" t="s">
        <v>194</v>
      </c>
      <c r="C29" s="318"/>
      <c r="D29" s="318"/>
      <c r="E29" s="318"/>
      <c r="F29" s="318"/>
      <c r="G29" s="318"/>
      <c r="H29" s="318"/>
      <c r="I29" s="143"/>
      <c r="J29" s="217" t="s">
        <v>10</v>
      </c>
      <c r="K29" s="223"/>
      <c r="L29" s="173" t="s">
        <v>6</v>
      </c>
      <c r="M29" s="221">
        <v>5118</v>
      </c>
    </row>
    <row r="30" spans="1:13" s="218" customFormat="1" ht="15.75" customHeight="1">
      <c r="A30" s="215"/>
      <c r="B30" s="318"/>
      <c r="C30" s="318"/>
      <c r="D30" s="318"/>
      <c r="E30" s="318"/>
      <c r="F30" s="318"/>
      <c r="G30" s="318"/>
      <c r="H30" s="318"/>
      <c r="I30" s="143"/>
      <c r="J30" s="217" t="s">
        <v>10</v>
      </c>
      <c r="K30" s="223"/>
      <c r="L30" s="173" t="s">
        <v>6</v>
      </c>
      <c r="M30" s="221">
        <v>5119</v>
      </c>
    </row>
    <row r="31" spans="1:13" s="218" customFormat="1" ht="15.75" customHeight="1">
      <c r="A31" s="215"/>
      <c r="B31" s="318"/>
      <c r="C31" s="318"/>
      <c r="D31" s="318"/>
      <c r="E31" s="318"/>
      <c r="F31" s="318"/>
      <c r="G31" s="318"/>
      <c r="H31" s="318"/>
      <c r="I31" s="143"/>
      <c r="J31" s="217" t="s">
        <v>10</v>
      </c>
      <c r="K31" s="223"/>
      <c r="L31" s="173" t="s">
        <v>6</v>
      </c>
      <c r="M31" s="221">
        <v>5120</v>
      </c>
    </row>
    <row r="32" spans="1:13" s="218" customFormat="1" ht="23.25" customHeight="1">
      <c r="A32" s="215"/>
      <c r="B32" s="399" t="s">
        <v>116</v>
      </c>
      <c r="C32" s="399"/>
      <c r="D32" s="143"/>
      <c r="E32" s="143"/>
      <c r="F32" s="143"/>
      <c r="G32" s="143"/>
      <c r="H32" s="143"/>
      <c r="I32" s="143"/>
      <c r="J32" s="217"/>
      <c r="K32" s="225"/>
      <c r="L32" s="173"/>
      <c r="M32" s="226"/>
    </row>
    <row r="33" spans="1:13" s="218" customFormat="1" ht="15.75" customHeight="1">
      <c r="A33" s="215"/>
      <c r="B33" s="215"/>
      <c r="C33" s="215"/>
      <c r="D33" s="57"/>
      <c r="E33" s="293" t="s">
        <v>266</v>
      </c>
      <c r="F33" s="57"/>
      <c r="G33" s="57"/>
      <c r="H33" s="293" t="s">
        <v>3</v>
      </c>
      <c r="I33" s="57"/>
      <c r="J33" s="199"/>
      <c r="K33" s="175" t="s">
        <v>267</v>
      </c>
      <c r="L33" s="173"/>
      <c r="M33" s="226"/>
    </row>
    <row r="34" spans="1:13" s="218" customFormat="1" ht="15.75" customHeight="1">
      <c r="A34" s="215"/>
      <c r="B34" s="389" t="s">
        <v>261</v>
      </c>
      <c r="C34" s="389"/>
      <c r="D34" s="57"/>
      <c r="E34" s="222"/>
      <c r="F34" s="93"/>
      <c r="G34" s="217" t="s">
        <v>128</v>
      </c>
      <c r="H34" s="222"/>
      <c r="I34" s="227"/>
      <c r="J34" s="217" t="s">
        <v>10</v>
      </c>
      <c r="K34" s="212">
        <f>E34-H34</f>
        <v>0</v>
      </c>
      <c r="L34" s="173" t="s">
        <v>6</v>
      </c>
      <c r="M34" s="221">
        <v>5121</v>
      </c>
    </row>
    <row r="35" spans="1:13" s="218" customFormat="1" ht="15.75" customHeight="1">
      <c r="A35" s="215"/>
      <c r="B35" s="395"/>
      <c r="C35" s="395"/>
      <c r="D35" s="57"/>
      <c r="E35" s="223"/>
      <c r="F35" s="93"/>
      <c r="G35" s="217" t="s">
        <v>128</v>
      </c>
      <c r="H35" s="223"/>
      <c r="I35" s="227"/>
      <c r="J35" s="217" t="s">
        <v>10</v>
      </c>
      <c r="K35" s="213">
        <f>E35-H35</f>
        <v>0</v>
      </c>
      <c r="L35" s="173" t="s">
        <v>6</v>
      </c>
      <c r="M35" s="221">
        <v>5122</v>
      </c>
    </row>
    <row r="36" spans="1:13" s="218" customFormat="1" ht="15.75" customHeight="1">
      <c r="A36" s="215"/>
      <c r="B36" s="395"/>
      <c r="C36" s="395"/>
      <c r="D36" s="57"/>
      <c r="E36" s="223"/>
      <c r="F36" s="93"/>
      <c r="G36" s="217" t="s">
        <v>128</v>
      </c>
      <c r="H36" s="223"/>
      <c r="I36" s="227"/>
      <c r="J36" s="217" t="s">
        <v>10</v>
      </c>
      <c r="K36" s="213">
        <f>E36-H36</f>
        <v>0</v>
      </c>
      <c r="L36" s="173" t="s">
        <v>6</v>
      </c>
      <c r="M36" s="221">
        <v>5123</v>
      </c>
    </row>
    <row r="37" spans="1:13" s="218" customFormat="1" ht="15.75" customHeight="1">
      <c r="A37" s="215"/>
      <c r="B37" s="318"/>
      <c r="C37" s="318"/>
      <c r="D37" s="57"/>
      <c r="E37" s="223"/>
      <c r="F37" s="93"/>
      <c r="G37" s="217" t="s">
        <v>128</v>
      </c>
      <c r="H37" s="223"/>
      <c r="I37" s="227"/>
      <c r="J37" s="217" t="s">
        <v>10</v>
      </c>
      <c r="K37" s="213">
        <f>E37-H37</f>
        <v>0</v>
      </c>
      <c r="L37" s="173" t="s">
        <v>6</v>
      </c>
      <c r="M37" s="221">
        <v>5124</v>
      </c>
    </row>
    <row r="38" spans="1:13" s="218" customFormat="1" ht="15.75" customHeight="1">
      <c r="A38" s="215"/>
      <c r="B38" s="318"/>
      <c r="C38" s="318"/>
      <c r="D38" s="57"/>
      <c r="E38" s="223"/>
      <c r="F38" s="93"/>
      <c r="G38" s="217" t="s">
        <v>128</v>
      </c>
      <c r="H38" s="223"/>
      <c r="I38" s="227"/>
      <c r="J38" s="217" t="s">
        <v>10</v>
      </c>
      <c r="K38" s="213">
        <f>E38-H38</f>
        <v>0</v>
      </c>
      <c r="L38" s="173" t="s">
        <v>6</v>
      </c>
      <c r="M38" s="221">
        <v>5125</v>
      </c>
    </row>
    <row r="39" spans="1:13" s="218" customFormat="1" ht="15.75" customHeight="1">
      <c r="A39" s="215"/>
      <c r="B39" s="11"/>
      <c r="C39" s="11"/>
      <c r="D39" s="57"/>
      <c r="E39" s="228"/>
      <c r="F39" s="227"/>
      <c r="G39" s="227"/>
      <c r="H39" s="228"/>
      <c r="I39" s="227"/>
      <c r="J39" s="217"/>
      <c r="K39" s="228"/>
      <c r="L39" s="173"/>
      <c r="M39" s="226"/>
    </row>
    <row r="40" spans="1:13" s="218" customFormat="1" ht="15.75" customHeight="1">
      <c r="A40" s="215"/>
      <c r="B40" s="389" t="s">
        <v>238</v>
      </c>
      <c r="C40" s="389"/>
      <c r="D40" s="389"/>
      <c r="E40" s="389"/>
      <c r="F40" s="143"/>
      <c r="G40" s="143"/>
      <c r="H40" s="143"/>
      <c r="I40" s="143"/>
      <c r="J40" s="217" t="s">
        <v>8</v>
      </c>
      <c r="K40" s="310">
        <f>SUM(K10:K24,K26:K31,,K34:K38)</f>
        <v>0</v>
      </c>
      <c r="L40" s="173" t="s">
        <v>6</v>
      </c>
      <c r="M40" s="226">
        <v>5126</v>
      </c>
    </row>
    <row r="41" spans="1:13" s="218" customFormat="1" ht="15.75" customHeight="1">
      <c r="A41" s="215"/>
      <c r="B41" s="57"/>
      <c r="C41" s="143"/>
      <c r="D41" s="143"/>
      <c r="E41" s="143"/>
      <c r="F41" s="143"/>
      <c r="G41" s="143"/>
      <c r="H41" s="143"/>
      <c r="I41" s="143"/>
      <c r="J41" s="217"/>
      <c r="K41" s="228"/>
      <c r="L41" s="173"/>
      <c r="M41" s="226"/>
    </row>
    <row r="42" spans="1:13" s="218" customFormat="1" ht="15.75" customHeight="1">
      <c r="A42" s="215"/>
      <c r="B42" s="57"/>
      <c r="C42" s="143"/>
      <c r="D42" s="143"/>
      <c r="E42" s="143"/>
      <c r="F42" s="143"/>
      <c r="G42" s="143"/>
      <c r="H42" s="143"/>
      <c r="I42" s="143"/>
      <c r="J42" s="217"/>
      <c r="K42" s="228"/>
      <c r="L42" s="173"/>
      <c r="M42" s="226"/>
    </row>
    <row r="43" spans="1:13" s="218" customFormat="1" ht="15.75" customHeight="1">
      <c r="A43" s="215"/>
      <c r="B43" s="57"/>
      <c r="C43" s="143"/>
      <c r="D43" s="143"/>
      <c r="E43" s="143"/>
      <c r="F43" s="143"/>
      <c r="G43" s="143"/>
      <c r="H43" s="143"/>
      <c r="I43" s="143"/>
      <c r="J43" s="217"/>
      <c r="K43" s="228"/>
      <c r="L43" s="173"/>
      <c r="M43" s="226"/>
    </row>
    <row r="44" spans="1:13" s="191" customFormat="1" ht="15.75" customHeight="1">
      <c r="A44" s="186"/>
      <c r="B44" s="186" t="s">
        <v>91</v>
      </c>
      <c r="C44" s="186"/>
      <c r="D44" s="186"/>
      <c r="E44" s="186"/>
      <c r="F44" s="186"/>
      <c r="G44" s="186"/>
      <c r="H44" s="186"/>
      <c r="I44" s="186"/>
      <c r="J44" s="187"/>
      <c r="K44" s="229" t="s">
        <v>185</v>
      </c>
      <c r="L44" s="229"/>
      <c r="M44" s="186" t="s">
        <v>173</v>
      </c>
    </row>
    <row r="45" spans="1:13" s="218" customFormat="1" ht="15.75" customHeight="1">
      <c r="A45" s="215"/>
      <c r="B45" s="57"/>
      <c r="C45" s="143"/>
      <c r="D45" s="143"/>
      <c r="E45" s="143"/>
      <c r="F45" s="143"/>
      <c r="G45" s="143"/>
      <c r="H45" s="143"/>
      <c r="I45" s="143"/>
      <c r="J45" s="217"/>
      <c r="K45" s="225"/>
      <c r="L45" s="173"/>
      <c r="M45" s="226"/>
    </row>
    <row r="46" spans="1:13" s="218" customFormat="1" ht="23.25" customHeight="1">
      <c r="A46" s="215"/>
      <c r="B46" s="384" t="s">
        <v>239</v>
      </c>
      <c r="C46" s="384"/>
      <c r="D46" s="384"/>
      <c r="E46" s="384"/>
      <c r="F46" s="143"/>
      <c r="G46" s="143"/>
      <c r="H46" s="143"/>
      <c r="I46" s="143"/>
      <c r="J46" s="93"/>
      <c r="K46" s="143"/>
      <c r="L46" s="173"/>
      <c r="M46" s="221"/>
    </row>
    <row r="47" spans="1:13" s="218" customFormat="1">
      <c r="A47" s="215"/>
      <c r="B47" s="389" t="s">
        <v>240</v>
      </c>
      <c r="C47" s="389"/>
      <c r="D47" s="389"/>
      <c r="E47" s="389"/>
      <c r="F47" s="57"/>
      <c r="G47" s="199"/>
      <c r="H47" s="230"/>
      <c r="I47" s="57"/>
      <c r="J47" s="57"/>
      <c r="K47" s="57"/>
      <c r="L47" s="173" t="s">
        <v>6</v>
      </c>
      <c r="M47" s="221">
        <v>5127</v>
      </c>
    </row>
    <row r="48" spans="1:13" s="196" customFormat="1" ht="15.75" customHeight="1">
      <c r="A48" s="57"/>
      <c r="B48" s="396" t="s">
        <v>241</v>
      </c>
      <c r="C48" s="396"/>
      <c r="D48" s="396"/>
      <c r="E48" s="396"/>
      <c r="F48" s="57"/>
      <c r="G48" s="199" t="s">
        <v>10</v>
      </c>
      <c r="H48" s="231"/>
      <c r="I48" s="57"/>
      <c r="J48" s="57"/>
      <c r="K48" s="57"/>
      <c r="L48" s="173" t="s">
        <v>6</v>
      </c>
      <c r="M48" s="221">
        <v>5128</v>
      </c>
    </row>
    <row r="49" spans="1:13" s="196" customFormat="1" ht="15.75" customHeight="1">
      <c r="A49" s="57"/>
      <c r="B49" s="396" t="s">
        <v>27</v>
      </c>
      <c r="C49" s="396"/>
      <c r="D49" s="396"/>
      <c r="E49" s="396"/>
      <c r="F49" s="57"/>
      <c r="G49" s="199" t="s">
        <v>10</v>
      </c>
      <c r="H49" s="231"/>
      <c r="I49" s="57"/>
      <c r="J49" s="57"/>
      <c r="K49" s="57"/>
      <c r="L49" s="173" t="s">
        <v>6</v>
      </c>
      <c r="M49" s="221">
        <v>5129</v>
      </c>
    </row>
    <row r="50" spans="1:13" s="196" customFormat="1" ht="15.75" customHeight="1">
      <c r="A50" s="57"/>
      <c r="B50" s="396" t="s">
        <v>28</v>
      </c>
      <c r="C50" s="396"/>
      <c r="D50" s="396"/>
      <c r="E50" s="396"/>
      <c r="F50" s="57"/>
      <c r="G50" s="199" t="s">
        <v>10</v>
      </c>
      <c r="H50" s="231"/>
      <c r="I50" s="57"/>
      <c r="J50" s="57"/>
      <c r="K50" s="57"/>
      <c r="L50" s="173" t="s">
        <v>6</v>
      </c>
      <c r="M50" s="221">
        <v>5130</v>
      </c>
    </row>
    <row r="51" spans="1:13" s="196" customFormat="1" ht="15.75" customHeight="1">
      <c r="A51" s="57"/>
      <c r="B51" s="396" t="s">
        <v>242</v>
      </c>
      <c r="C51" s="396"/>
      <c r="D51" s="396"/>
      <c r="E51" s="396"/>
      <c r="F51" s="57"/>
      <c r="G51" s="199" t="s">
        <v>10</v>
      </c>
      <c r="H51" s="231"/>
      <c r="I51" s="57"/>
      <c r="J51" s="57"/>
      <c r="K51" s="57"/>
      <c r="L51" s="173" t="s">
        <v>6</v>
      </c>
      <c r="M51" s="221">
        <v>5131</v>
      </c>
    </row>
    <row r="52" spans="1:13" s="196" customFormat="1" ht="15.75" customHeight="1">
      <c r="A52" s="57"/>
      <c r="B52" s="396" t="s">
        <v>234</v>
      </c>
      <c r="C52" s="396"/>
      <c r="D52" s="396"/>
      <c r="E52" s="396"/>
      <c r="F52" s="57"/>
      <c r="G52" s="199" t="s">
        <v>10</v>
      </c>
      <c r="H52" s="231"/>
      <c r="I52" s="57"/>
      <c r="J52" s="57"/>
      <c r="K52" s="57"/>
      <c r="L52" s="173" t="s">
        <v>6</v>
      </c>
      <c r="M52" s="221">
        <v>5132</v>
      </c>
    </row>
    <row r="53" spans="1:13" s="196" customFormat="1" ht="15.75" customHeight="1">
      <c r="A53" s="57"/>
      <c r="B53" s="396" t="s">
        <v>243</v>
      </c>
      <c r="C53" s="396"/>
      <c r="D53" s="396"/>
      <c r="E53" s="396"/>
      <c r="F53" s="57"/>
      <c r="G53" s="199" t="s">
        <v>10</v>
      </c>
      <c r="H53" s="231"/>
      <c r="I53" s="57"/>
      <c r="J53" s="57"/>
      <c r="K53" s="57"/>
      <c r="L53" s="173" t="s">
        <v>6</v>
      </c>
      <c r="M53" s="221">
        <v>5133</v>
      </c>
    </row>
    <row r="54" spans="1:13" s="196" customFormat="1" ht="15.75" customHeight="1">
      <c r="A54" s="57"/>
      <c r="B54" s="397" t="s">
        <v>244</v>
      </c>
      <c r="C54" s="397"/>
      <c r="D54" s="397"/>
      <c r="E54" s="397"/>
      <c r="F54" s="57"/>
      <c r="G54" s="199" t="s">
        <v>10</v>
      </c>
      <c r="H54" s="231"/>
      <c r="I54" s="57"/>
      <c r="J54" s="57"/>
      <c r="K54" s="57"/>
      <c r="L54" s="173" t="s">
        <v>6</v>
      </c>
      <c r="M54" s="221">
        <v>5134</v>
      </c>
    </row>
    <row r="55" spans="1:13" s="196" customFormat="1" ht="15.75" customHeight="1">
      <c r="A55" s="57"/>
      <c r="B55" s="396" t="s">
        <v>245</v>
      </c>
      <c r="C55" s="396"/>
      <c r="D55" s="396"/>
      <c r="E55" s="396"/>
      <c r="F55" s="57"/>
      <c r="G55" s="199" t="s">
        <v>10</v>
      </c>
      <c r="H55" s="231"/>
      <c r="I55" s="57"/>
      <c r="J55" s="57"/>
      <c r="K55" s="57"/>
      <c r="L55" s="173" t="s">
        <v>6</v>
      </c>
      <c r="M55" s="221">
        <v>5135</v>
      </c>
    </row>
    <row r="56" spans="1:13" s="196" customFormat="1" ht="15.75" customHeight="1">
      <c r="A56" s="57"/>
      <c r="B56" s="396" t="s">
        <v>246</v>
      </c>
      <c r="C56" s="396"/>
      <c r="D56" s="396"/>
      <c r="E56" s="396"/>
      <c r="F56" s="143"/>
      <c r="G56" s="217" t="s">
        <v>8</v>
      </c>
      <c r="H56" s="236">
        <f>SUM(H47:H55)</f>
        <v>0</v>
      </c>
      <c r="I56" s="97" t="s">
        <v>11</v>
      </c>
      <c r="J56" s="215"/>
      <c r="K56" s="237">
        <f>H56</f>
        <v>0</v>
      </c>
      <c r="L56" s="173" t="s">
        <v>6</v>
      </c>
      <c r="M56" s="221">
        <v>5136</v>
      </c>
    </row>
    <row r="57" spans="1:13" s="218" customFormat="1" ht="22.5" customHeight="1">
      <c r="A57" s="215"/>
      <c r="B57" s="232" t="s">
        <v>12</v>
      </c>
      <c r="C57" s="143"/>
      <c r="D57" s="143"/>
      <c r="E57" s="143"/>
      <c r="F57" s="143"/>
      <c r="G57" s="217"/>
      <c r="H57" s="233"/>
      <c r="I57" s="215"/>
      <c r="J57" s="93"/>
      <c r="K57" s="234"/>
      <c r="L57" s="173"/>
      <c r="M57" s="221"/>
    </row>
    <row r="58" spans="1:13" s="218" customFormat="1" ht="15.75" customHeight="1">
      <c r="A58" s="215"/>
      <c r="B58" s="389" t="s">
        <v>247</v>
      </c>
      <c r="C58" s="389"/>
      <c r="D58" s="389"/>
      <c r="E58" s="389"/>
      <c r="F58" s="57"/>
      <c r="G58" s="199"/>
      <c r="H58" s="230"/>
      <c r="I58" s="57"/>
      <c r="J58" s="199"/>
      <c r="K58" s="57"/>
      <c r="L58" s="173" t="s">
        <v>6</v>
      </c>
      <c r="M58" s="221">
        <v>5137</v>
      </c>
    </row>
    <row r="59" spans="1:13" s="196" customFormat="1" ht="15.75" customHeight="1">
      <c r="A59" s="57"/>
      <c r="B59" s="396" t="s">
        <v>248</v>
      </c>
      <c r="C59" s="396"/>
      <c r="D59" s="396"/>
      <c r="E59" s="396"/>
      <c r="F59" s="57"/>
      <c r="G59" s="199" t="s">
        <v>10</v>
      </c>
      <c r="H59" s="231"/>
      <c r="I59" s="57"/>
      <c r="J59" s="199"/>
      <c r="K59" s="57"/>
      <c r="L59" s="173" t="s">
        <v>6</v>
      </c>
      <c r="M59" s="221">
        <v>5138</v>
      </c>
    </row>
    <row r="60" spans="1:13" s="196" customFormat="1" ht="15.75" customHeight="1">
      <c r="A60" s="57"/>
      <c r="B60" s="396" t="s">
        <v>263</v>
      </c>
      <c r="C60" s="396"/>
      <c r="D60" s="396"/>
      <c r="E60" s="396"/>
      <c r="F60" s="57"/>
      <c r="G60" s="199" t="s">
        <v>10</v>
      </c>
      <c r="H60" s="231"/>
      <c r="I60" s="57"/>
      <c r="J60" s="57"/>
      <c r="K60" s="57"/>
      <c r="L60" s="173" t="s">
        <v>6</v>
      </c>
      <c r="M60" s="221">
        <v>5139</v>
      </c>
    </row>
    <row r="61" spans="1:13" s="196" customFormat="1" ht="15.75" customHeight="1">
      <c r="A61" s="57"/>
      <c r="B61" s="396" t="s">
        <v>148</v>
      </c>
      <c r="C61" s="396"/>
      <c r="D61" s="396"/>
      <c r="E61" s="396"/>
      <c r="F61" s="215"/>
      <c r="G61" s="138" t="s">
        <v>8</v>
      </c>
      <c r="H61" s="238">
        <f>SUM(H58:H60)</f>
        <v>0</v>
      </c>
      <c r="I61" s="97" t="s">
        <v>11</v>
      </c>
      <c r="J61" s="84" t="s">
        <v>7</v>
      </c>
      <c r="K61" s="237">
        <f>H61</f>
        <v>0</v>
      </c>
      <c r="L61" s="173" t="s">
        <v>6</v>
      </c>
      <c r="M61" s="221">
        <v>5140</v>
      </c>
    </row>
    <row r="62" spans="1:13" s="218" customFormat="1" ht="22.5" customHeight="1">
      <c r="A62" s="215"/>
      <c r="B62" s="396" t="s">
        <v>249</v>
      </c>
      <c r="C62" s="396"/>
      <c r="D62" s="396"/>
      <c r="E62" s="396"/>
      <c r="F62" s="143"/>
      <c r="G62" s="215"/>
      <c r="H62" s="215"/>
      <c r="I62" s="143"/>
      <c r="J62" s="217" t="s">
        <v>8</v>
      </c>
      <c r="K62" s="236">
        <f>K56-K61</f>
        <v>0</v>
      </c>
      <c r="L62" s="173" t="s">
        <v>6</v>
      </c>
      <c r="M62" s="226">
        <v>5141</v>
      </c>
    </row>
    <row r="63" spans="1:13" s="218" customFormat="1" ht="22.5" customHeight="1">
      <c r="A63" s="143"/>
      <c r="B63" s="143"/>
      <c r="C63" s="215"/>
      <c r="D63" s="215"/>
      <c r="E63" s="215"/>
      <c r="F63" s="215"/>
      <c r="G63" s="215"/>
      <c r="H63" s="215"/>
      <c r="I63" s="215"/>
      <c r="J63" s="215"/>
      <c r="K63" s="215"/>
      <c r="L63" s="215"/>
      <c r="M63" s="215"/>
    </row>
    <row r="64" spans="1:13">
      <c r="A64" s="215"/>
      <c r="B64" s="215"/>
      <c r="C64" s="215"/>
      <c r="D64" s="215"/>
      <c r="E64" s="215"/>
      <c r="F64" s="215"/>
      <c r="G64" s="215"/>
      <c r="H64" s="215"/>
      <c r="I64" s="215"/>
      <c r="J64" s="215"/>
      <c r="K64" s="215"/>
      <c r="L64" s="215"/>
      <c r="M64" s="215"/>
    </row>
    <row r="65" spans="1:13">
      <c r="A65" s="215"/>
      <c r="B65" s="215"/>
      <c r="C65" s="215"/>
      <c r="D65" s="215"/>
      <c r="E65" s="215"/>
      <c r="F65" s="215"/>
      <c r="G65" s="215"/>
      <c r="H65" s="215"/>
      <c r="I65" s="215"/>
      <c r="J65" s="215"/>
      <c r="K65" s="215"/>
      <c r="L65" s="215"/>
      <c r="M65" s="215"/>
    </row>
    <row r="66" spans="1:13">
      <c r="A66" s="215"/>
      <c r="B66" s="215"/>
      <c r="C66" s="215"/>
      <c r="D66" s="215"/>
      <c r="E66" s="215"/>
      <c r="F66" s="215"/>
      <c r="G66" s="215"/>
      <c r="H66" s="215"/>
      <c r="I66" s="215"/>
      <c r="J66" s="215"/>
      <c r="K66" s="215"/>
      <c r="L66" s="215"/>
      <c r="M66" s="215"/>
    </row>
    <row r="67" spans="1:13">
      <c r="A67" s="215"/>
      <c r="B67" s="215"/>
      <c r="C67" s="215"/>
      <c r="D67" s="215"/>
      <c r="E67" s="215"/>
      <c r="F67" s="215"/>
      <c r="G67" s="215"/>
      <c r="H67" s="215"/>
      <c r="I67" s="215"/>
      <c r="J67" s="215"/>
      <c r="K67" s="215"/>
      <c r="L67" s="215"/>
      <c r="M67" s="215"/>
    </row>
    <row r="68" spans="1:13">
      <c r="A68" s="215"/>
      <c r="B68" s="215"/>
      <c r="C68" s="215"/>
      <c r="D68" s="215"/>
      <c r="E68" s="215"/>
      <c r="F68" s="215"/>
      <c r="G68" s="215"/>
      <c r="H68" s="215"/>
      <c r="I68" s="215"/>
      <c r="J68" s="215"/>
      <c r="K68" s="215"/>
      <c r="L68" s="215"/>
      <c r="M68" s="215"/>
    </row>
    <row r="69" spans="1:13">
      <c r="A69" s="215"/>
      <c r="B69" s="215"/>
      <c r="C69" s="215"/>
      <c r="D69" s="215"/>
      <c r="E69" s="215"/>
      <c r="F69" s="215"/>
      <c r="G69" s="215"/>
      <c r="H69" s="215"/>
      <c r="I69" s="215"/>
      <c r="J69" s="215"/>
      <c r="K69" s="215"/>
      <c r="L69" s="215"/>
      <c r="M69" s="215"/>
    </row>
    <row r="70" spans="1:13">
      <c r="A70" s="215"/>
      <c r="B70" s="215"/>
      <c r="C70" s="215"/>
      <c r="D70" s="215"/>
      <c r="E70" s="215"/>
      <c r="F70" s="215"/>
      <c r="G70" s="215"/>
      <c r="H70" s="215"/>
      <c r="I70" s="215"/>
      <c r="J70" s="215"/>
      <c r="K70" s="215"/>
      <c r="L70" s="215"/>
      <c r="M70" s="215"/>
    </row>
    <row r="71" spans="1:13">
      <c r="A71" s="215"/>
      <c r="B71" s="215"/>
      <c r="C71" s="215"/>
      <c r="D71" s="215"/>
      <c r="E71" s="215"/>
      <c r="F71" s="215"/>
      <c r="G71" s="215"/>
      <c r="H71" s="215"/>
      <c r="I71" s="215"/>
      <c r="J71" s="215"/>
      <c r="K71" s="215"/>
      <c r="L71" s="215"/>
      <c r="M71" s="215"/>
    </row>
    <row r="72" spans="1:13">
      <c r="A72" s="215"/>
      <c r="B72" s="215"/>
      <c r="C72" s="215"/>
      <c r="D72" s="215"/>
      <c r="E72" s="215"/>
      <c r="F72" s="215"/>
      <c r="G72" s="215"/>
      <c r="H72" s="215"/>
      <c r="I72" s="215"/>
      <c r="J72" s="215"/>
      <c r="K72" s="215"/>
      <c r="L72" s="215"/>
      <c r="M72" s="215"/>
    </row>
    <row r="73" spans="1:13">
      <c r="A73" s="215"/>
      <c r="B73" s="215"/>
      <c r="C73" s="215"/>
      <c r="D73" s="215"/>
      <c r="E73" s="215"/>
      <c r="F73" s="215"/>
      <c r="G73" s="215"/>
      <c r="H73" s="215"/>
      <c r="I73" s="215"/>
      <c r="J73" s="215"/>
      <c r="K73" s="215"/>
      <c r="L73" s="215"/>
      <c r="M73" s="215"/>
    </row>
    <row r="74" spans="1:13">
      <c r="A74" s="215"/>
      <c r="B74" s="215"/>
      <c r="C74" s="215"/>
      <c r="D74" s="215"/>
      <c r="E74" s="215"/>
      <c r="F74" s="215"/>
      <c r="G74" s="215"/>
      <c r="H74" s="215"/>
      <c r="I74" s="215"/>
      <c r="J74" s="215"/>
      <c r="K74" s="215"/>
      <c r="L74" s="215"/>
      <c r="M74" s="215"/>
    </row>
    <row r="75" spans="1:13">
      <c r="A75" s="215"/>
      <c r="B75" s="215"/>
      <c r="C75" s="215"/>
      <c r="D75" s="215"/>
      <c r="E75" s="215"/>
      <c r="F75" s="215"/>
      <c r="G75" s="215"/>
      <c r="H75" s="215"/>
      <c r="I75" s="215"/>
      <c r="J75" s="215"/>
      <c r="K75" s="215"/>
      <c r="L75" s="215"/>
      <c r="M75" s="215"/>
    </row>
    <row r="76" spans="1:13">
      <c r="A76" s="215"/>
      <c r="B76" s="215"/>
      <c r="C76" s="215"/>
      <c r="D76" s="215"/>
      <c r="E76" s="215"/>
      <c r="F76" s="215"/>
      <c r="G76" s="215"/>
      <c r="H76" s="215"/>
      <c r="I76" s="215"/>
      <c r="J76" s="215"/>
      <c r="K76" s="215"/>
      <c r="L76" s="215"/>
      <c r="M76" s="215"/>
    </row>
    <row r="77" spans="1:13">
      <c r="A77" s="215"/>
      <c r="B77" s="215"/>
      <c r="C77" s="215"/>
      <c r="D77" s="215"/>
      <c r="E77" s="215"/>
      <c r="F77" s="215"/>
      <c r="G77" s="215"/>
      <c r="H77" s="215"/>
      <c r="I77" s="215"/>
      <c r="J77" s="215"/>
      <c r="K77" s="215"/>
      <c r="L77" s="215"/>
      <c r="M77" s="215"/>
    </row>
    <row r="78" spans="1:13">
      <c r="A78" s="215"/>
      <c r="B78" s="215"/>
      <c r="C78" s="215"/>
      <c r="D78" s="215"/>
      <c r="E78" s="215"/>
      <c r="F78" s="215"/>
      <c r="G78" s="215"/>
      <c r="H78" s="215"/>
      <c r="I78" s="215"/>
      <c r="J78" s="215"/>
      <c r="K78" s="215"/>
      <c r="L78" s="215"/>
      <c r="M78" s="215"/>
    </row>
    <row r="79" spans="1:13">
      <c r="A79" s="215"/>
      <c r="B79" s="215"/>
      <c r="C79" s="215"/>
      <c r="D79" s="215"/>
      <c r="E79" s="215"/>
      <c r="F79" s="215"/>
      <c r="G79" s="215"/>
      <c r="H79" s="215"/>
      <c r="I79" s="215"/>
      <c r="J79" s="215"/>
      <c r="K79" s="215"/>
      <c r="L79" s="215"/>
      <c r="M79" s="215"/>
    </row>
    <row r="80" spans="1:13">
      <c r="A80" s="215"/>
      <c r="B80" s="215"/>
      <c r="C80" s="215"/>
      <c r="D80" s="215"/>
      <c r="E80" s="215"/>
      <c r="F80" s="215"/>
      <c r="G80" s="215"/>
      <c r="H80" s="215"/>
      <c r="I80" s="215"/>
      <c r="J80" s="215"/>
      <c r="K80" s="215"/>
      <c r="L80" s="215"/>
      <c r="M80" s="215"/>
    </row>
    <row r="81" spans="1:13">
      <c r="A81" s="215"/>
      <c r="B81" s="215"/>
      <c r="C81" s="215"/>
      <c r="D81" s="215"/>
      <c r="E81" s="215"/>
      <c r="F81" s="215"/>
      <c r="G81" s="215"/>
      <c r="H81" s="215"/>
      <c r="I81" s="215"/>
      <c r="J81" s="215"/>
      <c r="K81" s="215"/>
      <c r="L81" s="215"/>
      <c r="M81" s="215"/>
    </row>
    <row r="82" spans="1:13">
      <c r="A82" s="215"/>
      <c r="B82" s="215"/>
      <c r="C82" s="215"/>
      <c r="D82" s="215"/>
      <c r="E82" s="215"/>
      <c r="F82" s="215"/>
      <c r="G82" s="215"/>
      <c r="H82" s="215"/>
      <c r="I82" s="215"/>
      <c r="J82" s="215"/>
      <c r="K82" s="215"/>
      <c r="L82" s="215"/>
      <c r="M82" s="215"/>
    </row>
    <row r="83" spans="1:13">
      <c r="A83" s="215"/>
      <c r="B83" s="215"/>
      <c r="C83" s="215"/>
      <c r="D83" s="215"/>
      <c r="E83" s="215"/>
      <c r="F83" s="215"/>
      <c r="G83" s="215"/>
      <c r="H83" s="215"/>
      <c r="I83" s="215"/>
      <c r="J83" s="215"/>
      <c r="K83" s="215"/>
      <c r="L83" s="215"/>
      <c r="M83" s="215"/>
    </row>
    <row r="84" spans="1:13">
      <c r="A84" s="215"/>
      <c r="B84" s="215"/>
      <c r="C84" s="215"/>
      <c r="D84" s="215"/>
      <c r="E84" s="215"/>
      <c r="F84" s="215"/>
      <c r="G84" s="215"/>
      <c r="H84" s="215"/>
      <c r="I84" s="215"/>
      <c r="J84" s="215"/>
      <c r="K84" s="215"/>
      <c r="L84" s="215"/>
      <c r="M84" s="215"/>
    </row>
    <row r="85" spans="1:13">
      <c r="A85" s="215"/>
      <c r="B85" s="215"/>
      <c r="C85" s="215"/>
      <c r="D85" s="215"/>
      <c r="E85" s="215"/>
      <c r="F85" s="215"/>
      <c r="G85" s="215"/>
      <c r="H85" s="143"/>
      <c r="I85" s="215"/>
      <c r="J85" s="215"/>
      <c r="K85" s="215"/>
      <c r="L85" s="215"/>
      <c r="M85" s="215"/>
    </row>
    <row r="86" spans="1:13">
      <c r="A86" s="215"/>
      <c r="B86" s="215"/>
      <c r="C86" s="215"/>
      <c r="D86" s="215"/>
      <c r="E86" s="215"/>
      <c r="F86" s="215"/>
      <c r="G86" s="215"/>
      <c r="H86" s="215"/>
      <c r="I86" s="215"/>
      <c r="J86" s="215"/>
      <c r="K86" s="215"/>
      <c r="L86" s="215"/>
      <c r="M86" s="215"/>
    </row>
    <row r="87" spans="1:13">
      <c r="A87" s="215"/>
      <c r="B87" s="215"/>
      <c r="C87" s="215"/>
      <c r="D87" s="215"/>
      <c r="E87" s="215"/>
      <c r="F87" s="215"/>
      <c r="G87" s="215"/>
      <c r="H87" s="215"/>
      <c r="I87" s="215"/>
      <c r="J87" s="215"/>
      <c r="K87" s="215"/>
      <c r="L87" s="215"/>
      <c r="M87" s="215"/>
    </row>
    <row r="88" spans="1:13">
      <c r="A88" s="215"/>
      <c r="B88" s="215"/>
      <c r="C88" s="215"/>
      <c r="D88" s="215"/>
      <c r="E88" s="215"/>
      <c r="F88" s="215"/>
      <c r="G88" s="215"/>
      <c r="H88" s="215"/>
      <c r="I88" s="215"/>
      <c r="J88" s="215"/>
      <c r="K88" s="215"/>
      <c r="L88" s="215"/>
      <c r="M88" s="215"/>
    </row>
    <row r="89" spans="1:13" ht="15.75" customHeight="1">
      <c r="A89" s="215"/>
      <c r="B89" s="215"/>
      <c r="C89" s="215"/>
      <c r="D89" s="215"/>
      <c r="E89" s="215"/>
      <c r="F89" s="215"/>
      <c r="G89" s="215"/>
      <c r="H89" s="215"/>
      <c r="I89" s="215"/>
      <c r="J89" s="215"/>
      <c r="K89" s="215"/>
      <c r="L89" s="215"/>
      <c r="M89" s="215"/>
    </row>
    <row r="90" spans="1:13" s="191" customFormat="1" ht="15.75" customHeight="1">
      <c r="A90" s="186"/>
      <c r="B90" s="186" t="s">
        <v>91</v>
      </c>
      <c r="C90" s="186"/>
      <c r="D90" s="186"/>
      <c r="E90" s="186"/>
      <c r="F90" s="186"/>
      <c r="G90" s="186"/>
      <c r="H90" s="186"/>
      <c r="I90" s="186"/>
      <c r="J90" s="187"/>
      <c r="K90" s="229" t="s">
        <v>185</v>
      </c>
      <c r="L90" s="393" t="s">
        <v>209</v>
      </c>
      <c r="M90" s="393"/>
    </row>
    <row r="91" spans="1:13" ht="15.75" customHeight="1"/>
  </sheetData>
  <sheetProtection algorithmName="SHA-512" hashValue="DqHCWKZSzgF6hweFtjsKPzNWjCFBHW0fp1Pl8fWTvbYJXyiu5JdocyraFNw6bpHBlZLVvVMcRHjjqscw7hqrBg==" saltValue="VFGsZKmb8WZB2RYUlJ1Qjw==" spinCount="100000" sheet="1" selectLockedCells="1"/>
  <mergeCells count="52">
    <mergeCell ref="B59:E59"/>
    <mergeCell ref="B60:E60"/>
    <mergeCell ref="B61:E61"/>
    <mergeCell ref="B62:E62"/>
    <mergeCell ref="B53:E53"/>
    <mergeCell ref="B54:E54"/>
    <mergeCell ref="B55:E55"/>
    <mergeCell ref="B56:E56"/>
    <mergeCell ref="B58:E58"/>
    <mergeCell ref="B48:E48"/>
    <mergeCell ref="B49:E49"/>
    <mergeCell ref="B50:E50"/>
    <mergeCell ref="B51:E51"/>
    <mergeCell ref="B52:E52"/>
    <mergeCell ref="B24:F24"/>
    <mergeCell ref="B46:E46"/>
    <mergeCell ref="B47:E47"/>
    <mergeCell ref="B40:E40"/>
    <mergeCell ref="B25:G25"/>
    <mergeCell ref="B32:C32"/>
    <mergeCell ref="B19:F19"/>
    <mergeCell ref="B20:F20"/>
    <mergeCell ref="B21:F21"/>
    <mergeCell ref="B22:F22"/>
    <mergeCell ref="B23:F23"/>
    <mergeCell ref="B14:F14"/>
    <mergeCell ref="B15:F15"/>
    <mergeCell ref="B16:F16"/>
    <mergeCell ref="B17:F17"/>
    <mergeCell ref="B18:F18"/>
    <mergeCell ref="L90:M90"/>
    <mergeCell ref="D7:E7"/>
    <mergeCell ref="B38:C38"/>
    <mergeCell ref="B36:C36"/>
    <mergeCell ref="B35:C35"/>
    <mergeCell ref="B34:C34"/>
    <mergeCell ref="B37:C37"/>
    <mergeCell ref="B31:H31"/>
    <mergeCell ref="B30:H30"/>
    <mergeCell ref="B29:H29"/>
    <mergeCell ref="B28:H28"/>
    <mergeCell ref="B27:H27"/>
    <mergeCell ref="B10:F10"/>
    <mergeCell ref="B11:F11"/>
    <mergeCell ref="B12:F12"/>
    <mergeCell ref="B13:F13"/>
    <mergeCell ref="B5:C5"/>
    <mergeCell ref="B6:C6"/>
    <mergeCell ref="B7:C7"/>
    <mergeCell ref="B9:F9"/>
    <mergeCell ref="D6:M6"/>
    <mergeCell ref="D5:M5"/>
  </mergeCells>
  <phoneticPr fontId="0" type="noConversion"/>
  <pageMargins left="0.39370078740157483" right="0.19685039370078741" top="0.39370078740157483" bottom="0.49212598425196852" header="0.51181102362204722" footer="0.51181102362204722"/>
  <pageSetup orientation="portrait" r:id="rId1"/>
  <headerFooter alignWithMargins="0">
    <oddFooter>&amp;L_x000D_&amp;1#&amp;"Calibri"&amp;11&amp;K000000 Classification: Protected 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R131"/>
  <sheetViews>
    <sheetView showGridLines="0" showWhiteSpace="0" topLeftCell="A7" zoomScaleNormal="100" zoomScalePageLayoutView="85" workbookViewId="0">
      <selection activeCell="C7" sqref="C7:N8 C9:F9 F16:G16 J16 F22:G22 J22 J25 M25:N26 M28:N29"/>
    </sheetView>
  </sheetViews>
  <sheetFormatPr defaultColWidth="9" defaultRowHeight="15.75"/>
  <cols>
    <col min="1" max="1" width="1.875" style="44" customWidth="1"/>
    <col min="2" max="2" width="20.75" style="44" customWidth="1"/>
    <col min="3" max="3" width="5.25" style="44" customWidth="1"/>
    <col min="4" max="4" width="1.875" style="44" customWidth="1"/>
    <col min="5" max="5" width="1.625" style="44" customWidth="1"/>
    <col min="6" max="6" width="8.625" style="162" customWidth="1"/>
    <col min="7" max="7" width="7.375" style="44" customWidth="1"/>
    <col min="8" max="8" width="2.5" style="44" customWidth="1"/>
    <col min="9" max="9" width="1.625" style="44" customWidth="1"/>
    <col min="10" max="10" width="16.75" style="54" customWidth="1"/>
    <col min="11" max="11" width="2.5" style="289" customWidth="1"/>
    <col min="12" max="12" width="1.625" style="289" customWidth="1"/>
    <col min="13" max="13" width="9.625" style="54" customWidth="1"/>
    <col min="14" max="14" width="4.5" style="54" customWidth="1"/>
    <col min="15" max="15" width="0.875" style="54" customWidth="1"/>
    <col min="16" max="16" width="4.375" style="44" customWidth="1"/>
    <col min="17" max="17" width="4.5" style="44" customWidth="1"/>
    <col min="18" max="18" width="1.75" style="218" customWidth="1"/>
    <col min="19" max="16384" width="9" style="44"/>
  </cols>
  <sheetData>
    <row r="1" spans="1:18" ht="37.5" customHeight="1">
      <c r="A1" s="40"/>
      <c r="B1" s="41"/>
      <c r="C1" s="41"/>
      <c r="D1" s="41"/>
      <c r="E1" s="41"/>
      <c r="F1" s="42"/>
      <c r="G1" s="41"/>
      <c r="H1" s="41"/>
      <c r="I1" s="41"/>
      <c r="J1" s="86"/>
      <c r="K1" s="240"/>
      <c r="L1" s="240"/>
      <c r="M1" s="86"/>
      <c r="N1" s="86"/>
      <c r="O1" s="86"/>
      <c r="P1" s="215"/>
      <c r="Q1" s="291" t="s">
        <v>0</v>
      </c>
    </row>
    <row r="2" spans="1:18" ht="18.75">
      <c r="A2" s="41"/>
      <c r="B2" s="45"/>
      <c r="C2" s="41"/>
      <c r="D2" s="41"/>
      <c r="E2" s="41"/>
      <c r="F2" s="42"/>
      <c r="G2" s="41"/>
      <c r="H2" s="41"/>
      <c r="I2" s="41"/>
      <c r="J2" s="86"/>
      <c r="K2" s="240"/>
      <c r="L2" s="240"/>
      <c r="M2" s="86"/>
      <c r="N2" s="86"/>
      <c r="O2" s="86"/>
      <c r="P2" s="215"/>
      <c r="Q2" s="292" t="s">
        <v>29</v>
      </c>
    </row>
    <row r="3" spans="1:18" ht="18.75" customHeight="1">
      <c r="A3" s="41"/>
      <c r="B3" s="41"/>
      <c r="C3" s="41"/>
      <c r="D3" s="41"/>
      <c r="E3" s="41"/>
      <c r="F3" s="42"/>
      <c r="G3" s="41"/>
      <c r="H3" s="41"/>
      <c r="I3" s="41"/>
      <c r="J3" s="86"/>
      <c r="K3" s="240"/>
      <c r="L3" s="240"/>
      <c r="M3" s="86"/>
      <c r="N3" s="86"/>
      <c r="O3" s="86"/>
      <c r="P3" s="41"/>
      <c r="Q3" s="46" t="s">
        <v>92</v>
      </c>
    </row>
    <row r="4" spans="1:18" ht="7.5" customHeight="1">
      <c r="A4" s="41"/>
      <c r="B4" s="41"/>
      <c r="C4" s="41"/>
      <c r="D4" s="41"/>
      <c r="E4" s="41"/>
      <c r="F4" s="42"/>
      <c r="G4" s="41"/>
      <c r="H4" s="41"/>
      <c r="I4" s="41"/>
      <c r="J4" s="86"/>
      <c r="K4" s="240"/>
      <c r="L4" s="240"/>
      <c r="M4" s="86"/>
      <c r="N4" s="86"/>
      <c r="O4" s="86"/>
      <c r="P4" s="41"/>
      <c r="Q4" s="241"/>
    </row>
    <row r="5" spans="1:18" ht="23.25" customHeight="1">
      <c r="A5" s="41"/>
      <c r="B5" s="401" t="s">
        <v>30</v>
      </c>
      <c r="C5" s="401"/>
      <c r="D5" s="401"/>
      <c r="E5" s="401"/>
      <c r="F5" s="401"/>
      <c r="G5" s="401"/>
      <c r="H5" s="401"/>
      <c r="I5" s="401"/>
      <c r="J5" s="401"/>
      <c r="K5" s="401"/>
      <c r="L5" s="401"/>
      <c r="M5" s="401"/>
      <c r="N5" s="86"/>
      <c r="O5" s="86"/>
      <c r="P5" s="41"/>
      <c r="Q5" s="241"/>
    </row>
    <row r="6" spans="1:18" ht="15" customHeight="1">
      <c r="A6" s="41"/>
      <c r="B6" s="41"/>
      <c r="C6" s="41"/>
      <c r="D6" s="41"/>
      <c r="E6" s="41"/>
      <c r="F6" s="42"/>
      <c r="G6" s="41"/>
      <c r="H6" s="41"/>
      <c r="I6" s="41"/>
      <c r="J6" s="86"/>
      <c r="K6" s="240"/>
      <c r="L6" s="240"/>
      <c r="M6" s="86"/>
      <c r="N6" s="86"/>
      <c r="O6" s="86"/>
      <c r="P6" s="41"/>
      <c r="Q6" s="241"/>
    </row>
    <row r="7" spans="1:18" ht="18.75" customHeight="1">
      <c r="A7" s="193"/>
      <c r="B7" s="242" t="s">
        <v>129</v>
      </c>
      <c r="C7" s="320">
        <f>+'Bituminous Coal Year End'!$I$6</f>
        <v>0</v>
      </c>
      <c r="D7" s="320"/>
      <c r="E7" s="320"/>
      <c r="F7" s="320"/>
      <c r="G7" s="320"/>
      <c r="H7" s="320"/>
      <c r="I7" s="320"/>
      <c r="J7" s="320"/>
      <c r="K7" s="320"/>
      <c r="L7" s="320"/>
      <c r="M7" s="320"/>
      <c r="N7" s="320"/>
      <c r="O7" s="193"/>
      <c r="P7" s="50"/>
      <c r="Q7" s="51">
        <v>5145</v>
      </c>
    </row>
    <row r="8" spans="1:18" s="54" customFormat="1" ht="18.75" customHeight="1">
      <c r="A8" s="193"/>
      <c r="B8" s="242" t="s">
        <v>131</v>
      </c>
      <c r="C8" s="318">
        <f>+'Coal 5'!$C$7</f>
        <v>0</v>
      </c>
      <c r="D8" s="318"/>
      <c r="E8" s="318"/>
      <c r="F8" s="318"/>
      <c r="G8" s="318"/>
      <c r="H8" s="318"/>
      <c r="I8" s="318"/>
      <c r="J8" s="318"/>
      <c r="K8" s="318"/>
      <c r="L8" s="318"/>
      <c r="M8" s="318"/>
      <c r="N8" s="318"/>
      <c r="O8" s="193"/>
      <c r="P8" s="53"/>
      <c r="Q8" s="51">
        <v>5146</v>
      </c>
      <c r="R8" s="243"/>
    </row>
    <row r="9" spans="1:18" s="54" customFormat="1" ht="18.75" customHeight="1">
      <c r="A9" s="193"/>
      <c r="B9" s="242" t="s">
        <v>132</v>
      </c>
      <c r="C9" s="394">
        <f>+'Bituminous Coal Year End'!$I$8</f>
        <v>0</v>
      </c>
      <c r="D9" s="318"/>
      <c r="E9" s="318"/>
      <c r="F9" s="318"/>
      <c r="G9" s="57"/>
      <c r="H9" s="57"/>
      <c r="I9" s="57"/>
      <c r="J9" s="57"/>
      <c r="K9" s="85"/>
      <c r="L9" s="84"/>
      <c r="M9" s="57"/>
      <c r="N9" s="193"/>
      <c r="O9" s="193"/>
      <c r="P9" s="53"/>
      <c r="Q9" s="51">
        <v>5147</v>
      </c>
      <c r="R9" s="243"/>
    </row>
    <row r="10" spans="1:18" s="54" customFormat="1" ht="21" customHeight="1">
      <c r="A10" s="193"/>
      <c r="B10" s="242"/>
      <c r="C10" s="84"/>
      <c r="D10" s="293"/>
      <c r="E10" s="293"/>
      <c r="F10" s="293"/>
      <c r="G10" s="57"/>
      <c r="H10" s="57"/>
      <c r="I10" s="57"/>
      <c r="J10" s="57"/>
      <c r="K10" s="85"/>
      <c r="L10" s="84"/>
      <c r="M10" s="57"/>
      <c r="N10" s="193"/>
      <c r="O10" s="193"/>
      <c r="P10" s="53"/>
      <c r="Q10" s="51"/>
      <c r="R10" s="243"/>
    </row>
    <row r="11" spans="1:18" s="54" customFormat="1" ht="22.5" customHeight="1">
      <c r="A11" s="50"/>
      <c r="B11" s="244" t="s">
        <v>250</v>
      </c>
      <c r="C11" s="245"/>
      <c r="D11" s="245"/>
      <c r="E11" s="245"/>
      <c r="F11" s="245"/>
      <c r="G11" s="245"/>
      <c r="H11" s="245"/>
      <c r="I11" s="245"/>
      <c r="J11" s="244"/>
      <c r="K11" s="58"/>
      <c r="L11" s="246"/>
      <c r="M11" s="418"/>
      <c r="N11" s="418"/>
      <c r="O11" s="247"/>
      <c r="P11" s="51" t="s">
        <v>6</v>
      </c>
      <c r="Q11" s="51">
        <v>5148</v>
      </c>
      <c r="R11" s="243"/>
    </row>
    <row r="12" spans="1:18" s="54" customFormat="1" ht="11.25" customHeight="1">
      <c r="A12" s="50"/>
      <c r="B12" s="248"/>
      <c r="C12" s="249"/>
      <c r="D12" s="249"/>
      <c r="E12" s="249"/>
      <c r="F12" s="249"/>
      <c r="G12" s="249"/>
      <c r="H12" s="249"/>
      <c r="I12" s="249"/>
      <c r="J12" s="248"/>
      <c r="K12" s="58"/>
      <c r="L12" s="250"/>
      <c r="M12" s="251"/>
      <c r="N12" s="251"/>
      <c r="O12" s="247"/>
      <c r="P12" s="51"/>
      <c r="Q12" s="51"/>
      <c r="R12" s="243"/>
    </row>
    <row r="13" spans="1:18" s="256" customFormat="1" ht="20.25" customHeight="1">
      <c r="A13" s="65"/>
      <c r="B13" s="117" t="s">
        <v>94</v>
      </c>
      <c r="C13" s="62"/>
      <c r="D13" s="62"/>
      <c r="E13" s="252"/>
      <c r="F13" s="362"/>
      <c r="G13" s="362"/>
      <c r="H13" s="290"/>
      <c r="I13" s="290"/>
      <c r="J13" s="290"/>
      <c r="K13" s="62"/>
      <c r="L13" s="64"/>
      <c r="M13" s="253"/>
      <c r="N13" s="253"/>
      <c r="O13" s="254"/>
      <c r="P13" s="65"/>
      <c r="Q13" s="51"/>
      <c r="R13" s="255"/>
    </row>
    <row r="14" spans="1:18" s="256" customFormat="1" ht="15.75" customHeight="1">
      <c r="A14" s="257"/>
      <c r="B14" s="402" t="s">
        <v>137</v>
      </c>
      <c r="C14" s="402"/>
      <c r="D14" s="253"/>
      <c r="E14" s="258"/>
      <c r="F14" s="405" t="s">
        <v>169</v>
      </c>
      <c r="G14" s="406"/>
      <c r="H14" s="259"/>
      <c r="I14" s="259"/>
      <c r="J14" s="259"/>
      <c r="K14" s="62"/>
      <c r="L14" s="64"/>
      <c r="M14" s="253"/>
      <c r="N14" s="253"/>
      <c r="O14" s="254"/>
      <c r="P14" s="51" t="s">
        <v>6</v>
      </c>
      <c r="Q14" s="51">
        <v>5149</v>
      </c>
      <c r="R14" s="255"/>
    </row>
    <row r="15" spans="1:18" s="256" customFormat="1" ht="15.75" customHeight="1">
      <c r="A15" s="257"/>
      <c r="B15" s="403" t="s">
        <v>251</v>
      </c>
      <c r="C15" s="403"/>
      <c r="D15" s="253"/>
      <c r="E15" s="258"/>
      <c r="F15" s="405" t="s">
        <v>169</v>
      </c>
      <c r="G15" s="406"/>
      <c r="H15" s="259"/>
      <c r="I15" s="259"/>
      <c r="J15" s="259"/>
      <c r="K15" s="62"/>
      <c r="L15" s="64"/>
      <c r="M15" s="253"/>
      <c r="N15" s="253"/>
      <c r="O15" s="254"/>
      <c r="P15" s="51" t="s">
        <v>6</v>
      </c>
      <c r="Q15" s="51">
        <v>5150</v>
      </c>
      <c r="R15" s="255"/>
    </row>
    <row r="16" spans="1:18" s="256" customFormat="1" ht="22.5" customHeight="1" thickBot="1">
      <c r="A16" s="257"/>
      <c r="B16" s="403" t="s">
        <v>142</v>
      </c>
      <c r="C16" s="403"/>
      <c r="D16" s="253"/>
      <c r="E16" s="124" t="s">
        <v>8</v>
      </c>
      <c r="F16" s="419">
        <f>SUM(F14:G15)</f>
        <v>0</v>
      </c>
      <c r="G16" s="419"/>
      <c r="H16" s="112" t="s">
        <v>11</v>
      </c>
      <c r="I16" s="260"/>
      <c r="J16" s="17">
        <f>F16</f>
        <v>0</v>
      </c>
      <c r="K16" s="97"/>
      <c r="L16" s="261"/>
      <c r="M16" s="262"/>
      <c r="N16" s="263"/>
      <c r="O16" s="254"/>
      <c r="P16" s="51" t="s">
        <v>6</v>
      </c>
      <c r="Q16" s="51">
        <v>5151</v>
      </c>
      <c r="R16" s="255"/>
    </row>
    <row r="17" spans="1:18" s="256" customFormat="1" ht="11.25" customHeight="1">
      <c r="A17" s="257"/>
      <c r="B17" s="264"/>
      <c r="C17" s="264"/>
      <c r="D17" s="253"/>
      <c r="E17" s="84"/>
      <c r="F17" s="259"/>
      <c r="G17" s="259"/>
      <c r="H17" s="112"/>
      <c r="I17" s="250"/>
      <c r="J17" s="263"/>
      <c r="K17" s="97"/>
      <c r="L17" s="261"/>
      <c r="M17" s="262"/>
      <c r="N17" s="263"/>
      <c r="O17" s="254"/>
      <c r="P17" s="51"/>
      <c r="Q17" s="51"/>
      <c r="R17" s="255"/>
    </row>
    <row r="18" spans="1:18" s="256" customFormat="1">
      <c r="A18" s="257"/>
      <c r="B18" s="117" t="s">
        <v>95</v>
      </c>
      <c r="C18" s="253"/>
      <c r="D18" s="253"/>
      <c r="E18" s="265"/>
      <c r="F18" s="290"/>
      <c r="G18" s="290"/>
      <c r="H18" s="290"/>
      <c r="I18" s="290"/>
      <c r="J18" s="290"/>
      <c r="K18" s="62"/>
      <c r="L18" s="64"/>
      <c r="M18" s="253"/>
      <c r="N18" s="253"/>
      <c r="O18" s="254"/>
      <c r="P18" s="257"/>
      <c r="Q18" s="51"/>
      <c r="R18" s="255"/>
    </row>
    <row r="19" spans="1:18" s="256" customFormat="1">
      <c r="A19" s="65"/>
      <c r="B19" s="402" t="s">
        <v>145</v>
      </c>
      <c r="C19" s="402"/>
      <c r="D19" s="62"/>
      <c r="E19" s="266"/>
      <c r="F19" s="405" t="s">
        <v>169</v>
      </c>
      <c r="G19" s="406"/>
      <c r="H19" s="259"/>
      <c r="I19" s="259"/>
      <c r="J19" s="259"/>
      <c r="K19" s="62"/>
      <c r="L19" s="64"/>
      <c r="M19" s="253"/>
      <c r="N19" s="253"/>
      <c r="O19" s="254"/>
      <c r="P19" s="51" t="s">
        <v>6</v>
      </c>
      <c r="Q19" s="51">
        <v>5152</v>
      </c>
      <c r="R19" s="255"/>
    </row>
    <row r="20" spans="1:18" s="256" customFormat="1">
      <c r="A20" s="65"/>
      <c r="B20" s="403" t="s">
        <v>143</v>
      </c>
      <c r="C20" s="403"/>
      <c r="D20" s="62"/>
      <c r="E20" s="267" t="s">
        <v>10</v>
      </c>
      <c r="F20" s="407" t="s">
        <v>169</v>
      </c>
      <c r="G20" s="408"/>
      <c r="H20" s="259"/>
      <c r="I20" s="259"/>
      <c r="J20" s="259"/>
      <c r="K20" s="62"/>
      <c r="L20" s="64"/>
      <c r="M20" s="253"/>
      <c r="N20" s="253"/>
      <c r="O20" s="254"/>
      <c r="P20" s="51" t="s">
        <v>6</v>
      </c>
      <c r="Q20" s="51">
        <v>5153</v>
      </c>
      <c r="R20" s="255"/>
    </row>
    <row r="21" spans="1:18" s="256" customFormat="1">
      <c r="A21" s="65"/>
      <c r="B21" s="403" t="s">
        <v>252</v>
      </c>
      <c r="C21" s="403"/>
      <c r="D21" s="62"/>
      <c r="E21" s="267" t="s">
        <v>10</v>
      </c>
      <c r="F21" s="407" t="s">
        <v>169</v>
      </c>
      <c r="G21" s="408"/>
      <c r="H21" s="259"/>
      <c r="I21" s="259"/>
      <c r="J21" s="259"/>
      <c r="K21" s="62"/>
      <c r="L21" s="64"/>
      <c r="M21" s="253"/>
      <c r="N21" s="253"/>
      <c r="O21" s="254"/>
      <c r="P21" s="51" t="s">
        <v>6</v>
      </c>
      <c r="Q21" s="51">
        <v>5154</v>
      </c>
      <c r="R21" s="255"/>
    </row>
    <row r="22" spans="1:18" s="256" customFormat="1" ht="22.5" customHeight="1" thickBot="1">
      <c r="A22" s="65"/>
      <c r="B22" s="403" t="s">
        <v>253</v>
      </c>
      <c r="C22" s="403"/>
      <c r="D22" s="62"/>
      <c r="E22" s="124" t="s">
        <v>8</v>
      </c>
      <c r="F22" s="420">
        <f>SUM(F19:G21)</f>
        <v>0</v>
      </c>
      <c r="G22" s="420"/>
      <c r="H22" s="112" t="s">
        <v>11</v>
      </c>
      <c r="I22" s="96" t="s">
        <v>7</v>
      </c>
      <c r="J22" s="17">
        <f>F22</f>
        <v>0</v>
      </c>
      <c r="K22" s="268"/>
      <c r="L22" s="268"/>
      <c r="M22" s="269"/>
      <c r="N22" s="269"/>
      <c r="O22" s="254"/>
      <c r="P22" s="51" t="s">
        <v>6</v>
      </c>
      <c r="Q22" s="51">
        <v>5155</v>
      </c>
      <c r="R22" s="255"/>
    </row>
    <row r="23" spans="1:18" s="256" customFormat="1" ht="11.25" customHeight="1">
      <c r="A23" s="65"/>
      <c r="B23" s="270"/>
      <c r="C23" s="271"/>
      <c r="D23" s="62"/>
      <c r="E23" s="84"/>
      <c r="F23" s="259"/>
      <c r="G23" s="259"/>
      <c r="H23" s="112"/>
      <c r="I23" s="84"/>
      <c r="J23" s="263"/>
      <c r="K23" s="268"/>
      <c r="L23" s="268"/>
      <c r="M23" s="269"/>
      <c r="N23" s="269"/>
      <c r="O23" s="254"/>
      <c r="P23" s="51"/>
      <c r="Q23" s="51"/>
      <c r="R23" s="255"/>
    </row>
    <row r="24" spans="1:18" s="256" customFormat="1" ht="15.75" customHeight="1">
      <c r="A24" s="65"/>
      <c r="B24" s="117" t="s">
        <v>96</v>
      </c>
      <c r="C24" s="272"/>
      <c r="D24" s="62"/>
      <c r="E24" s="84"/>
      <c r="F24" s="259"/>
      <c r="G24" s="259"/>
      <c r="H24" s="112"/>
      <c r="I24" s="84"/>
      <c r="J24" s="263"/>
      <c r="K24" s="268"/>
      <c r="L24" s="268"/>
      <c r="M24" s="269"/>
      <c r="N24" s="269"/>
      <c r="O24" s="254"/>
      <c r="P24" s="51"/>
      <c r="Q24" s="51"/>
      <c r="R24" s="255"/>
    </row>
    <row r="25" spans="1:18" s="256" customFormat="1" ht="15.75" customHeight="1" thickBot="1">
      <c r="A25" s="65"/>
      <c r="B25" s="402" t="s">
        <v>254</v>
      </c>
      <c r="C25" s="402"/>
      <c r="D25" s="402"/>
      <c r="E25" s="402"/>
      <c r="F25" s="402"/>
      <c r="G25" s="402"/>
      <c r="H25" s="259"/>
      <c r="I25" s="124" t="s">
        <v>8</v>
      </c>
      <c r="J25" s="273">
        <f>SUM(J16-J22)</f>
        <v>0</v>
      </c>
      <c r="K25" s="274" t="s">
        <v>11</v>
      </c>
      <c r="L25" s="96" t="s">
        <v>10</v>
      </c>
      <c r="M25" s="416">
        <f>J25</f>
        <v>0</v>
      </c>
      <c r="N25" s="416"/>
      <c r="O25" s="254"/>
      <c r="P25" s="51" t="s">
        <v>6</v>
      </c>
      <c r="Q25" s="51">
        <v>5156</v>
      </c>
      <c r="R25" s="255"/>
    </row>
    <row r="26" spans="1:18" s="256" customFormat="1" ht="22.5" customHeight="1" thickBot="1">
      <c r="A26" s="65"/>
      <c r="B26" s="402" t="s">
        <v>255</v>
      </c>
      <c r="C26" s="402"/>
      <c r="D26" s="402"/>
      <c r="E26" s="402"/>
      <c r="F26" s="402"/>
      <c r="G26" s="402"/>
      <c r="H26" s="402"/>
      <c r="I26" s="402"/>
      <c r="J26" s="402"/>
      <c r="K26" s="76"/>
      <c r="L26" s="102" t="s">
        <v>8</v>
      </c>
      <c r="M26" s="328">
        <f>SUM(M11,M25)</f>
        <v>0</v>
      </c>
      <c r="N26" s="328"/>
      <c r="O26" s="275"/>
      <c r="P26" s="51" t="s">
        <v>6</v>
      </c>
      <c r="Q26" s="51">
        <v>5157</v>
      </c>
      <c r="R26" s="255"/>
    </row>
    <row r="27" spans="1:18" s="66" customFormat="1" ht="16.5" customHeight="1">
      <c r="A27" s="61"/>
      <c r="B27" s="82"/>
      <c r="C27" s="83"/>
      <c r="D27" s="83"/>
      <c r="E27" s="84"/>
      <c r="F27" s="383"/>
      <c r="G27" s="383"/>
      <c r="H27" s="293"/>
      <c r="I27" s="293"/>
      <c r="J27" s="293"/>
      <c r="K27" s="85"/>
      <c r="L27" s="126" t="s">
        <v>9</v>
      </c>
      <c r="M27" s="415">
        <v>0.1</v>
      </c>
      <c r="N27" s="415"/>
      <c r="O27" s="276"/>
      <c r="P27" s="51" t="s">
        <v>97</v>
      </c>
      <c r="Q27" s="51">
        <v>5158</v>
      </c>
      <c r="R27" s="277"/>
    </row>
    <row r="28" spans="1:18" s="54" customFormat="1" ht="22.5" customHeight="1" thickBot="1">
      <c r="A28" s="50"/>
      <c r="B28" s="300" t="s">
        <v>256</v>
      </c>
      <c r="C28" s="301"/>
      <c r="D28" s="301"/>
      <c r="E28" s="260"/>
      <c r="F28" s="299"/>
      <c r="G28" s="299"/>
      <c r="H28" s="299"/>
      <c r="I28" s="299"/>
      <c r="J28" s="299"/>
      <c r="K28" s="97"/>
      <c r="L28" s="124" t="s">
        <v>10</v>
      </c>
      <c r="M28" s="328">
        <f>M26*M27</f>
        <v>0</v>
      </c>
      <c r="N28" s="328"/>
      <c r="O28" s="199"/>
      <c r="P28" s="94" t="s">
        <v>6</v>
      </c>
      <c r="Q28" s="51">
        <v>5159</v>
      </c>
      <c r="R28" s="243"/>
    </row>
    <row r="29" spans="1:18" s="99" customFormat="1" ht="28.5" customHeight="1" thickBot="1">
      <c r="A29" s="50"/>
      <c r="B29" s="417" t="s">
        <v>257</v>
      </c>
      <c r="C29" s="417"/>
      <c r="D29" s="417"/>
      <c r="E29" s="417"/>
      <c r="F29" s="417"/>
      <c r="G29" s="417"/>
      <c r="H29" s="417"/>
      <c r="I29" s="417"/>
      <c r="J29" s="298" t="s">
        <v>32</v>
      </c>
      <c r="K29" s="97"/>
      <c r="L29" s="278" t="s">
        <v>8</v>
      </c>
      <c r="M29" s="409">
        <f>SUM(M26,M28)</f>
        <v>0</v>
      </c>
      <c r="N29" s="410"/>
      <c r="O29" s="199"/>
      <c r="P29" s="94" t="s">
        <v>6</v>
      </c>
      <c r="Q29" s="109">
        <v>5160</v>
      </c>
      <c r="R29" s="279"/>
    </row>
    <row r="30" spans="1:18" s="99" customFormat="1" ht="22.5" customHeight="1">
      <c r="A30" s="50"/>
      <c r="B30" s="103"/>
      <c r="C30" s="91"/>
      <c r="D30" s="91"/>
      <c r="E30" s="91"/>
      <c r="F30" s="110"/>
      <c r="G30" s="110"/>
      <c r="H30" s="110"/>
      <c r="I30" s="110"/>
      <c r="J30" s="264"/>
      <c r="K30" s="97"/>
      <c r="L30" s="84"/>
      <c r="M30" s="248"/>
      <c r="N30" s="57"/>
      <c r="O30" s="199"/>
      <c r="P30" s="94"/>
      <c r="Q30" s="51"/>
      <c r="R30" s="279"/>
    </row>
    <row r="31" spans="1:18" ht="24.75" customHeight="1">
      <c r="A31" s="50"/>
      <c r="B31" s="113"/>
      <c r="C31" s="83"/>
      <c r="D31" s="83"/>
      <c r="E31" s="83"/>
      <c r="F31" s="110"/>
      <c r="G31" s="110"/>
      <c r="H31" s="110"/>
      <c r="I31" s="110"/>
      <c r="J31" s="264"/>
      <c r="K31" s="97"/>
      <c r="L31" s="84"/>
      <c r="M31" s="248"/>
      <c r="N31" s="57"/>
      <c r="O31" s="199"/>
      <c r="P31" s="94"/>
      <c r="Q31" s="51"/>
    </row>
    <row r="32" spans="1:18" ht="21" customHeight="1" thickBot="1">
      <c r="A32" s="50"/>
      <c r="B32" s="400" t="s">
        <v>278</v>
      </c>
      <c r="C32" s="400"/>
      <c r="D32" s="400"/>
      <c r="E32" s="400"/>
      <c r="F32" s="400"/>
      <c r="G32" s="400"/>
      <c r="H32" s="400"/>
      <c r="I32" s="400"/>
      <c r="J32" s="400"/>
      <c r="K32" s="97"/>
      <c r="L32" s="404"/>
      <c r="M32" s="404"/>
      <c r="N32" s="404"/>
      <c r="O32" s="296"/>
      <c r="P32" s="94" t="s">
        <v>33</v>
      </c>
      <c r="Q32" s="51">
        <v>5161</v>
      </c>
    </row>
    <row r="33" spans="1:18" ht="26.25" customHeight="1" thickTop="1">
      <c r="A33" s="50"/>
      <c r="B33" s="120"/>
      <c r="C33" s="91"/>
      <c r="D33" s="91"/>
      <c r="E33" s="84"/>
      <c r="F33" s="413"/>
      <c r="G33" s="413"/>
      <c r="H33" s="296"/>
      <c r="I33" s="296"/>
      <c r="J33" s="296"/>
      <c r="K33" s="97"/>
      <c r="L33" s="84"/>
      <c r="M33" s="57"/>
      <c r="N33" s="57"/>
      <c r="O33" s="57"/>
      <c r="P33" s="85"/>
      <c r="Q33" s="272"/>
    </row>
    <row r="34" spans="1:18">
      <c r="A34" s="50"/>
      <c r="B34" s="120"/>
      <c r="C34" s="91"/>
      <c r="D34" s="91"/>
      <c r="E34" s="84"/>
      <c r="F34" s="411"/>
      <c r="G34" s="411"/>
      <c r="H34" s="295"/>
      <c r="I34" s="295"/>
      <c r="J34" s="313"/>
      <c r="K34" s="97"/>
      <c r="L34" s="84"/>
      <c r="M34" s="411"/>
      <c r="N34" s="411"/>
      <c r="O34" s="57"/>
      <c r="P34" s="85"/>
      <c r="Q34" s="272"/>
    </row>
    <row r="35" spans="1:18">
      <c r="A35" s="50"/>
      <c r="B35" s="127"/>
      <c r="C35" s="91"/>
      <c r="D35" s="91"/>
      <c r="E35" s="91"/>
      <c r="F35" s="110"/>
      <c r="G35" s="110"/>
      <c r="H35" s="110"/>
      <c r="I35" s="110"/>
      <c r="J35" s="264"/>
      <c r="K35" s="97"/>
      <c r="L35" s="84"/>
      <c r="M35" s="280"/>
      <c r="N35" s="280"/>
      <c r="O35" s="57"/>
      <c r="P35" s="94"/>
      <c r="Q35" s="51"/>
    </row>
    <row r="36" spans="1:18" ht="15.75" customHeight="1">
      <c r="A36" s="50"/>
      <c r="B36" s="120"/>
      <c r="C36" s="91"/>
      <c r="D36" s="91"/>
      <c r="E36" s="84"/>
      <c r="F36" s="411"/>
      <c r="G36" s="411"/>
      <c r="H36" s="295"/>
      <c r="I36" s="295"/>
      <c r="J36" s="295"/>
      <c r="K36" s="97"/>
      <c r="L36" s="84"/>
      <c r="M36" s="57"/>
      <c r="N36" s="57"/>
      <c r="O36" s="57"/>
      <c r="P36" s="94"/>
      <c r="Q36" s="51"/>
    </row>
    <row r="37" spans="1:18" ht="15.75" customHeight="1">
      <c r="A37" s="50"/>
      <c r="B37" s="120"/>
      <c r="C37" s="91"/>
      <c r="D37" s="91"/>
      <c r="E37" s="84"/>
      <c r="F37" s="414"/>
      <c r="G37" s="414"/>
      <c r="H37" s="297"/>
      <c r="I37" s="297"/>
      <c r="J37" s="297"/>
      <c r="K37" s="97"/>
      <c r="L37" s="84"/>
      <c r="M37" s="57"/>
      <c r="N37" s="57"/>
      <c r="O37" s="57"/>
      <c r="P37" s="94"/>
      <c r="Q37" s="51"/>
    </row>
    <row r="38" spans="1:18" ht="15.75" customHeight="1">
      <c r="A38" s="50"/>
      <c r="B38" s="120"/>
      <c r="C38" s="91"/>
      <c r="D38" s="91"/>
      <c r="E38" s="84"/>
      <c r="F38" s="411"/>
      <c r="G38" s="411"/>
      <c r="H38" s="295"/>
      <c r="I38" s="295"/>
      <c r="J38" s="295"/>
      <c r="K38" s="97"/>
      <c r="L38" s="84"/>
      <c r="M38" s="57"/>
      <c r="N38" s="57"/>
      <c r="O38" s="57"/>
      <c r="P38" s="85"/>
      <c r="Q38" s="51"/>
    </row>
    <row r="39" spans="1:18" s="99" customFormat="1">
      <c r="A39" s="50"/>
      <c r="B39" s="120"/>
      <c r="C39" s="91"/>
      <c r="D39" s="91"/>
      <c r="E39" s="84"/>
      <c r="F39" s="411"/>
      <c r="G39" s="411"/>
      <c r="H39" s="295"/>
      <c r="I39" s="295"/>
      <c r="J39" s="295"/>
      <c r="K39" s="97"/>
      <c r="L39" s="85"/>
      <c r="M39" s="57"/>
      <c r="N39" s="57"/>
      <c r="O39" s="57"/>
      <c r="P39" s="94"/>
      <c r="Q39" s="51"/>
      <c r="R39" s="279"/>
    </row>
    <row r="40" spans="1:18">
      <c r="B40" s="120"/>
      <c r="C40" s="281"/>
      <c r="D40" s="91"/>
      <c r="E40" s="84"/>
      <c r="F40" s="411"/>
      <c r="G40" s="411"/>
      <c r="H40" s="295"/>
      <c r="I40" s="295"/>
      <c r="J40" s="295"/>
      <c r="K40" s="412"/>
      <c r="L40" s="412"/>
      <c r="M40" s="412"/>
      <c r="N40" s="412"/>
      <c r="O40" s="57"/>
      <c r="P40" s="121"/>
      <c r="Q40" s="51"/>
    </row>
    <row r="41" spans="1:18">
      <c r="B41" s="120"/>
      <c r="C41" s="282"/>
      <c r="D41" s="91"/>
      <c r="E41" s="84"/>
      <c r="F41" s="411"/>
      <c r="G41" s="411"/>
      <c r="H41" s="295"/>
      <c r="I41" s="295"/>
      <c r="J41" s="295"/>
      <c r="K41" s="412"/>
      <c r="L41" s="412"/>
      <c r="M41" s="412"/>
      <c r="N41" s="412"/>
      <c r="O41" s="57"/>
      <c r="P41" s="94"/>
      <c r="Q41" s="51"/>
    </row>
    <row r="42" spans="1:18" s="192" customFormat="1" ht="12">
      <c r="B42" s="131" t="s">
        <v>92</v>
      </c>
      <c r="C42" s="131"/>
      <c r="D42" s="131"/>
      <c r="E42" s="131"/>
      <c r="F42" s="283"/>
      <c r="G42" s="131"/>
      <c r="H42" s="131"/>
      <c r="I42" s="131"/>
      <c r="J42" s="131"/>
      <c r="K42" s="131"/>
      <c r="L42" s="131"/>
      <c r="M42" s="131"/>
      <c r="N42" s="131"/>
      <c r="O42" s="131"/>
      <c r="P42" s="189" t="s">
        <v>186</v>
      </c>
      <c r="Q42" s="131"/>
      <c r="R42" s="191"/>
    </row>
    <row r="43" spans="1:18" s="155" customFormat="1">
      <c r="B43" s="53"/>
      <c r="C43" s="41"/>
      <c r="D43" s="41"/>
      <c r="E43" s="41"/>
      <c r="F43" s="42"/>
      <c r="G43" s="41"/>
      <c r="H43" s="41"/>
      <c r="I43" s="41"/>
      <c r="J43" s="86"/>
      <c r="K43" s="240"/>
      <c r="L43" s="240"/>
      <c r="M43" s="86"/>
      <c r="N43" s="86"/>
      <c r="O43" s="86"/>
      <c r="P43" s="41"/>
      <c r="Q43" s="41"/>
      <c r="R43" s="235"/>
    </row>
    <row r="44" spans="1:18" s="155" customFormat="1">
      <c r="F44" s="284"/>
      <c r="J44" s="285"/>
      <c r="K44" s="286"/>
      <c r="L44" s="286"/>
      <c r="M44" s="285"/>
      <c r="N44" s="285"/>
      <c r="O44" s="285"/>
      <c r="R44" s="235"/>
    </row>
    <row r="87" spans="2:18">
      <c r="B87" s="287"/>
      <c r="C87" s="287"/>
      <c r="D87" s="287"/>
      <c r="E87" s="287"/>
      <c r="F87" s="287"/>
      <c r="G87" s="287"/>
      <c r="H87" s="287"/>
      <c r="I87" s="287"/>
      <c r="J87" s="197"/>
      <c r="K87" s="170"/>
      <c r="L87" s="170"/>
      <c r="M87" s="197"/>
      <c r="N87" s="197"/>
    </row>
    <row r="88" spans="2:18">
      <c r="B88" s="287"/>
      <c r="C88" s="287"/>
      <c r="D88" s="287"/>
      <c r="E88" s="287"/>
      <c r="F88" s="287"/>
      <c r="G88" s="287"/>
      <c r="H88" s="287"/>
      <c r="I88" s="287"/>
      <c r="J88" s="197"/>
      <c r="K88" s="170"/>
      <c r="L88" s="170"/>
      <c r="M88" s="197"/>
      <c r="N88" s="197"/>
    </row>
    <row r="89" spans="2:18">
      <c r="B89" s="287"/>
      <c r="C89" s="287"/>
      <c r="D89" s="287"/>
      <c r="E89" s="287"/>
      <c r="F89" s="287"/>
      <c r="G89" s="287"/>
      <c r="H89" s="287"/>
      <c r="I89" s="287"/>
      <c r="J89" s="197"/>
      <c r="K89" s="170"/>
      <c r="L89" s="170"/>
      <c r="M89" s="197"/>
      <c r="N89" s="197"/>
    </row>
    <row r="90" spans="2:18">
      <c r="B90" s="287"/>
      <c r="C90" s="287"/>
      <c r="D90" s="287"/>
      <c r="E90" s="287"/>
      <c r="F90" s="287"/>
      <c r="G90" s="287"/>
      <c r="H90" s="287"/>
      <c r="I90" s="287"/>
      <c r="J90" s="197"/>
      <c r="K90" s="170"/>
      <c r="L90" s="170"/>
      <c r="M90" s="197"/>
      <c r="N90" s="197"/>
      <c r="O90" s="197"/>
      <c r="P90" s="287"/>
      <c r="Q90" s="287"/>
    </row>
    <row r="91" spans="2:18" s="287" customFormat="1" ht="15">
      <c r="J91" s="197"/>
      <c r="K91" s="170"/>
      <c r="L91" s="170"/>
      <c r="M91" s="197"/>
      <c r="N91" s="197"/>
      <c r="O91" s="197"/>
      <c r="R91" s="288"/>
    </row>
    <row r="92" spans="2:18" s="287" customFormat="1" ht="15">
      <c r="J92" s="197"/>
      <c r="K92" s="170"/>
      <c r="L92" s="170"/>
      <c r="M92" s="197"/>
      <c r="N92" s="197"/>
      <c r="O92" s="197"/>
      <c r="R92" s="288"/>
    </row>
    <row r="93" spans="2:18" s="287" customFormat="1" ht="15">
      <c r="J93" s="197"/>
      <c r="K93" s="170"/>
      <c r="L93" s="170"/>
      <c r="M93" s="197"/>
      <c r="N93" s="197"/>
      <c r="O93" s="197"/>
      <c r="R93" s="288"/>
    </row>
    <row r="94" spans="2:18" s="287" customFormat="1" ht="15">
      <c r="J94" s="197"/>
      <c r="K94" s="170"/>
      <c r="L94" s="170"/>
      <c r="M94" s="197"/>
      <c r="N94" s="197"/>
      <c r="O94" s="197"/>
      <c r="R94" s="288"/>
    </row>
    <row r="95" spans="2:18" s="287" customFormat="1" ht="15">
      <c r="J95" s="197"/>
      <c r="K95" s="170"/>
      <c r="L95" s="170"/>
      <c r="M95" s="197"/>
      <c r="N95" s="197"/>
      <c r="O95" s="197"/>
      <c r="R95" s="288"/>
    </row>
    <row r="96" spans="2:18" s="287" customFormat="1" ht="15">
      <c r="J96" s="197"/>
      <c r="K96" s="170"/>
      <c r="L96" s="170"/>
      <c r="M96" s="197"/>
      <c r="N96" s="197"/>
      <c r="O96" s="197"/>
      <c r="R96" s="288"/>
    </row>
    <row r="97" spans="10:18" s="287" customFormat="1" ht="15">
      <c r="J97" s="197"/>
      <c r="K97" s="170"/>
      <c r="L97" s="170"/>
      <c r="M97" s="197"/>
      <c r="N97" s="197"/>
      <c r="O97" s="197"/>
      <c r="R97" s="288"/>
    </row>
    <row r="98" spans="10:18" s="287" customFormat="1" ht="15">
      <c r="J98" s="197"/>
      <c r="K98" s="170"/>
      <c r="L98" s="170"/>
      <c r="M98" s="197"/>
      <c r="N98" s="197"/>
      <c r="O98" s="197"/>
      <c r="R98" s="288"/>
    </row>
    <row r="99" spans="10:18" s="287" customFormat="1" ht="15">
      <c r="J99" s="197"/>
      <c r="K99" s="170"/>
      <c r="L99" s="170"/>
      <c r="M99" s="197"/>
      <c r="N99" s="197"/>
      <c r="O99" s="197"/>
      <c r="R99" s="288"/>
    </row>
    <row r="100" spans="10:18" s="287" customFormat="1" ht="15">
      <c r="J100" s="197"/>
      <c r="K100" s="170"/>
      <c r="L100" s="170"/>
      <c r="M100" s="197"/>
      <c r="N100" s="197"/>
      <c r="O100" s="197"/>
      <c r="R100" s="288"/>
    </row>
    <row r="101" spans="10:18" s="287" customFormat="1" ht="15">
      <c r="J101" s="197"/>
      <c r="K101" s="170"/>
      <c r="L101" s="170"/>
      <c r="M101" s="197"/>
      <c r="N101" s="197"/>
      <c r="O101" s="197"/>
      <c r="R101" s="288"/>
    </row>
    <row r="102" spans="10:18" s="287" customFormat="1" ht="15">
      <c r="J102" s="197"/>
      <c r="K102" s="170"/>
      <c r="L102" s="170"/>
      <c r="M102" s="197"/>
      <c r="N102" s="197"/>
      <c r="O102" s="197"/>
      <c r="R102" s="288"/>
    </row>
    <row r="103" spans="10:18" s="287" customFormat="1" ht="15">
      <c r="J103" s="197"/>
      <c r="K103" s="170"/>
      <c r="L103" s="170"/>
      <c r="M103" s="197"/>
      <c r="N103" s="197"/>
      <c r="O103" s="197"/>
      <c r="R103" s="288"/>
    </row>
    <row r="104" spans="10:18" s="287" customFormat="1" ht="15">
      <c r="J104" s="197"/>
      <c r="K104" s="170"/>
      <c r="L104" s="170"/>
      <c r="M104" s="197"/>
      <c r="N104" s="197"/>
      <c r="O104" s="197"/>
      <c r="R104" s="288"/>
    </row>
    <row r="105" spans="10:18" s="287" customFormat="1" ht="15">
      <c r="J105" s="197"/>
      <c r="K105" s="170"/>
      <c r="L105" s="170"/>
      <c r="M105" s="197"/>
      <c r="N105" s="197"/>
      <c r="O105" s="197"/>
      <c r="R105" s="288"/>
    </row>
    <row r="106" spans="10:18" s="287" customFormat="1" ht="15">
      <c r="J106" s="197"/>
      <c r="K106" s="170"/>
      <c r="L106" s="170"/>
      <c r="M106" s="197"/>
      <c r="N106" s="197"/>
      <c r="O106" s="197"/>
      <c r="R106" s="288"/>
    </row>
    <row r="107" spans="10:18" s="287" customFormat="1" ht="15">
      <c r="J107" s="197"/>
      <c r="K107" s="170"/>
      <c r="L107" s="170"/>
      <c r="M107" s="197"/>
      <c r="N107" s="197"/>
      <c r="O107" s="197"/>
      <c r="R107" s="288"/>
    </row>
    <row r="108" spans="10:18" s="287" customFormat="1" ht="15">
      <c r="J108" s="197"/>
      <c r="K108" s="170"/>
      <c r="L108" s="170"/>
      <c r="M108" s="197"/>
      <c r="N108" s="197"/>
      <c r="O108" s="197"/>
      <c r="R108" s="288"/>
    </row>
    <row r="109" spans="10:18" s="287" customFormat="1" ht="15">
      <c r="J109" s="197"/>
      <c r="K109" s="170"/>
      <c r="L109" s="170"/>
      <c r="M109" s="197"/>
      <c r="N109" s="197"/>
      <c r="O109" s="197"/>
      <c r="R109" s="288"/>
    </row>
    <row r="110" spans="10:18" s="287" customFormat="1" ht="15">
      <c r="J110" s="197"/>
      <c r="K110" s="170"/>
      <c r="L110" s="170"/>
      <c r="M110" s="197"/>
      <c r="N110" s="197"/>
      <c r="O110" s="197"/>
      <c r="R110" s="288"/>
    </row>
    <row r="111" spans="10:18" s="287" customFormat="1" ht="15">
      <c r="J111" s="197"/>
      <c r="K111" s="170"/>
      <c r="L111" s="170"/>
      <c r="M111" s="197"/>
      <c r="N111" s="197"/>
      <c r="O111" s="197"/>
      <c r="R111" s="288"/>
    </row>
    <row r="112" spans="10:18" s="287" customFormat="1" ht="15">
      <c r="J112" s="197"/>
      <c r="K112" s="170"/>
      <c r="L112" s="170"/>
      <c r="M112" s="197"/>
      <c r="N112" s="197"/>
      <c r="O112" s="197"/>
      <c r="R112" s="288"/>
    </row>
    <row r="113" spans="2:18" s="287" customFormat="1" ht="15">
      <c r="J113" s="197"/>
      <c r="K113" s="170"/>
      <c r="L113" s="170"/>
      <c r="M113" s="197"/>
      <c r="N113" s="197"/>
      <c r="O113" s="197"/>
      <c r="R113" s="288"/>
    </row>
    <row r="114" spans="2:18" s="287" customFormat="1" ht="15">
      <c r="J114" s="197"/>
      <c r="K114" s="170"/>
      <c r="L114" s="170"/>
      <c r="M114" s="197"/>
      <c r="N114" s="197"/>
      <c r="O114" s="197"/>
      <c r="R114" s="288"/>
    </row>
    <row r="115" spans="2:18" s="287" customFormat="1" ht="15">
      <c r="J115" s="197"/>
      <c r="K115" s="170"/>
      <c r="L115" s="170"/>
      <c r="M115" s="197"/>
      <c r="N115" s="197"/>
      <c r="O115" s="197"/>
      <c r="R115" s="288"/>
    </row>
    <row r="116" spans="2:18" s="287" customFormat="1" ht="15">
      <c r="J116" s="197"/>
      <c r="K116" s="170"/>
      <c r="L116" s="170"/>
      <c r="M116" s="197"/>
      <c r="N116" s="197"/>
      <c r="O116" s="197"/>
      <c r="R116" s="288"/>
    </row>
    <row r="117" spans="2:18" s="287" customFormat="1" ht="15">
      <c r="J117" s="197"/>
      <c r="K117" s="170"/>
      <c r="L117" s="170"/>
      <c r="M117" s="197"/>
      <c r="N117" s="197"/>
      <c r="O117" s="197"/>
      <c r="R117" s="288"/>
    </row>
    <row r="118" spans="2:18" s="287" customFormat="1" ht="15">
      <c r="J118" s="197"/>
      <c r="K118" s="170"/>
      <c r="L118" s="170"/>
      <c r="M118" s="197"/>
      <c r="N118" s="197"/>
      <c r="O118" s="197"/>
      <c r="R118" s="288"/>
    </row>
    <row r="119" spans="2:18" s="287" customFormat="1" ht="15">
      <c r="J119" s="197"/>
      <c r="K119" s="170"/>
      <c r="L119" s="170"/>
      <c r="M119" s="197"/>
      <c r="N119" s="197"/>
      <c r="O119" s="197"/>
      <c r="R119" s="288"/>
    </row>
    <row r="120" spans="2:18" s="287" customFormat="1" ht="15">
      <c r="J120" s="197"/>
      <c r="K120" s="170"/>
      <c r="L120" s="170"/>
      <c r="M120" s="197"/>
      <c r="N120" s="197"/>
      <c r="O120" s="197"/>
      <c r="R120" s="288"/>
    </row>
    <row r="121" spans="2:18" s="287" customFormat="1" ht="15">
      <c r="J121" s="197"/>
      <c r="K121" s="170"/>
      <c r="L121" s="170"/>
      <c r="M121" s="197"/>
      <c r="N121" s="197"/>
      <c r="O121" s="197"/>
      <c r="R121" s="288"/>
    </row>
    <row r="122" spans="2:18" s="287" customFormat="1" ht="15">
      <c r="J122" s="197"/>
      <c r="K122" s="170"/>
      <c r="L122" s="170"/>
      <c r="M122" s="197"/>
      <c r="N122" s="197"/>
      <c r="O122" s="197"/>
      <c r="R122" s="288"/>
    </row>
    <row r="123" spans="2:18" s="287" customFormat="1" ht="15">
      <c r="J123" s="197"/>
      <c r="K123" s="170"/>
      <c r="L123" s="170"/>
      <c r="M123" s="197"/>
      <c r="N123" s="197"/>
      <c r="O123" s="197"/>
      <c r="R123" s="288"/>
    </row>
    <row r="124" spans="2:18" s="287" customFormat="1" ht="15">
      <c r="J124" s="197"/>
      <c r="K124" s="170"/>
      <c r="L124" s="170"/>
      <c r="M124" s="197"/>
      <c r="N124" s="197"/>
      <c r="O124" s="197"/>
      <c r="R124" s="288"/>
    </row>
    <row r="125" spans="2:18" s="287" customFormat="1" ht="15">
      <c r="J125" s="197"/>
      <c r="K125" s="170"/>
      <c r="L125" s="170"/>
      <c r="M125" s="197"/>
      <c r="N125" s="197"/>
      <c r="O125" s="197"/>
      <c r="R125" s="288"/>
    </row>
    <row r="126" spans="2:18" s="287" customFormat="1" ht="15">
      <c r="J126" s="197"/>
      <c r="K126" s="170"/>
      <c r="L126" s="170"/>
      <c r="M126" s="197"/>
      <c r="N126" s="197"/>
      <c r="O126" s="197"/>
      <c r="R126" s="288"/>
    </row>
    <row r="127" spans="2:18" s="287" customFormat="1" ht="15">
      <c r="J127" s="197"/>
      <c r="K127" s="170"/>
      <c r="L127" s="170"/>
      <c r="M127" s="197"/>
      <c r="N127" s="197"/>
      <c r="O127" s="197"/>
      <c r="R127" s="288"/>
    </row>
    <row r="128" spans="2:18" s="287" customFormat="1">
      <c r="B128" s="44"/>
      <c r="C128" s="44"/>
      <c r="D128" s="44"/>
      <c r="E128" s="44"/>
      <c r="F128" s="162"/>
      <c r="G128" s="44"/>
      <c r="H128" s="44"/>
      <c r="I128" s="44"/>
      <c r="J128" s="54"/>
      <c r="K128" s="289"/>
      <c r="L128" s="289"/>
      <c r="M128" s="54"/>
      <c r="N128" s="54"/>
      <c r="O128" s="197"/>
      <c r="R128" s="288"/>
    </row>
    <row r="129" spans="2:18" s="287" customFormat="1">
      <c r="B129" s="44"/>
      <c r="C129" s="44"/>
      <c r="D129" s="44"/>
      <c r="E129" s="44"/>
      <c r="F129" s="162"/>
      <c r="G129" s="44"/>
      <c r="H129" s="44"/>
      <c r="I129" s="44"/>
      <c r="J129" s="54"/>
      <c r="K129" s="289"/>
      <c r="L129" s="289"/>
      <c r="M129" s="54"/>
      <c r="N129" s="54"/>
      <c r="O129" s="197"/>
      <c r="R129" s="288"/>
    </row>
    <row r="130" spans="2:18" s="287" customFormat="1">
      <c r="B130" s="44"/>
      <c r="C130" s="44"/>
      <c r="D130" s="44"/>
      <c r="E130" s="44"/>
      <c r="F130" s="162"/>
      <c r="G130" s="44"/>
      <c r="H130" s="44"/>
      <c r="I130" s="44"/>
      <c r="J130" s="54"/>
      <c r="K130" s="289"/>
      <c r="L130" s="289"/>
      <c r="M130" s="54"/>
      <c r="N130" s="54"/>
      <c r="O130" s="197"/>
      <c r="R130" s="288"/>
    </row>
    <row r="131" spans="2:18" s="287" customFormat="1">
      <c r="B131" s="44"/>
      <c r="C131" s="44"/>
      <c r="D131" s="44"/>
      <c r="E131" s="44"/>
      <c r="F131" s="162"/>
      <c r="G131" s="44"/>
      <c r="H131" s="44"/>
      <c r="I131" s="44"/>
      <c r="J131" s="54"/>
      <c r="K131" s="289"/>
      <c r="L131" s="289"/>
      <c r="M131" s="54"/>
      <c r="N131" s="54"/>
      <c r="O131" s="54"/>
      <c r="P131" s="44"/>
      <c r="Q131" s="44"/>
      <c r="R131" s="288"/>
    </row>
  </sheetData>
  <sheetProtection algorithmName="SHA-512" hashValue="rrmW9Z6MGGMh4rt2fxcku8DMXKM4+Rhfxr7V8s5GrS1FYuYZawY/y06Je1ubmvGtyYOHI+rxIf6f3mqOA5LP8g==" saltValue="ngVwO8nz1wjMKQBxhgw9pA==" spinCount="100000" sheet="1" selectLockedCells="1"/>
  <mergeCells count="41">
    <mergeCell ref="M11:N11"/>
    <mergeCell ref="C7:N7"/>
    <mergeCell ref="B20:C20"/>
    <mergeCell ref="B21:C21"/>
    <mergeCell ref="B22:C22"/>
    <mergeCell ref="F16:G16"/>
    <mergeCell ref="F14:G14"/>
    <mergeCell ref="F15:G15"/>
    <mergeCell ref="F22:G22"/>
    <mergeCell ref="M27:N27"/>
    <mergeCell ref="M25:N25"/>
    <mergeCell ref="B25:G25"/>
    <mergeCell ref="B26:J26"/>
    <mergeCell ref="B29:I29"/>
    <mergeCell ref="M26:N26"/>
    <mergeCell ref="F34:G34"/>
    <mergeCell ref="M34:N34"/>
    <mergeCell ref="F36:G36"/>
    <mergeCell ref="F33:G33"/>
    <mergeCell ref="F37:G37"/>
    <mergeCell ref="F38:G38"/>
    <mergeCell ref="F39:G39"/>
    <mergeCell ref="F40:G40"/>
    <mergeCell ref="K40:N41"/>
    <mergeCell ref="F41:G41"/>
    <mergeCell ref="B32:J32"/>
    <mergeCell ref="B5:M5"/>
    <mergeCell ref="B14:C14"/>
    <mergeCell ref="B15:C15"/>
    <mergeCell ref="B16:C16"/>
    <mergeCell ref="B19:C19"/>
    <mergeCell ref="M28:N28"/>
    <mergeCell ref="L32:N32"/>
    <mergeCell ref="C8:N8"/>
    <mergeCell ref="C9:F9"/>
    <mergeCell ref="F13:G13"/>
    <mergeCell ref="F19:G19"/>
    <mergeCell ref="F20:G20"/>
    <mergeCell ref="F21:G21"/>
    <mergeCell ref="F27:G27"/>
    <mergeCell ref="M29:N29"/>
  </mergeCells>
  <dataValidations count="1">
    <dataValidation errorStyle="information" allowBlank="1" showInputMessage="1" showErrorMessage="1" sqref="C9:E10" xr:uid="{00000000-0002-0000-0400-000000000000}"/>
  </dataValidations>
  <pageMargins left="0.19685039370078741" right="0.19685039370078741" top="0.19685039370078741" bottom="0.19685039370078741" header="0.31496062992125984" footer="0.31496062992125984"/>
  <pageSetup orientation="portrait" r:id="rId1"/>
  <headerFooter>
    <oddFooter>&amp;L_x000D_&amp;1#&amp;"Calibri"&amp;11&amp;K000000 Classification: Protected A</oddFooter>
  </headerFooter>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8"/>
  <sheetViews>
    <sheetView zoomScaleNormal="100" workbookViewId="0">
      <selection activeCell="D11" sqref="D11"/>
    </sheetView>
  </sheetViews>
  <sheetFormatPr defaultColWidth="9" defaultRowHeight="15"/>
  <cols>
    <col min="1" max="1" width="4.5" style="36" customWidth="1"/>
    <col min="2" max="2" width="4.625" style="36" customWidth="1"/>
    <col min="3" max="3" width="2.375" style="36" customWidth="1"/>
    <col min="4" max="4" width="76.25" style="36" customWidth="1"/>
    <col min="5" max="16384" width="9" style="22"/>
  </cols>
  <sheetData>
    <row r="1" spans="1:4" ht="18">
      <c r="A1" s="421" t="s">
        <v>206</v>
      </c>
      <c r="B1" s="421"/>
      <c r="C1" s="421"/>
      <c r="D1" s="421"/>
    </row>
    <row r="2" spans="1:4" ht="38.25">
      <c r="A2" s="19"/>
      <c r="B2" s="19"/>
      <c r="C2" s="19"/>
      <c r="D2" s="23" t="s">
        <v>104</v>
      </c>
    </row>
    <row r="3" spans="1:4">
      <c r="A3" s="19"/>
      <c r="B3" s="19"/>
      <c r="C3" s="19"/>
      <c r="D3" s="23"/>
    </row>
    <row r="4" spans="1:4">
      <c r="A4" s="29" t="s">
        <v>279</v>
      </c>
      <c r="B4" s="19"/>
      <c r="C4" s="19"/>
      <c r="D4" s="23"/>
    </row>
    <row r="5" spans="1:4" ht="25.5">
      <c r="A5" s="19"/>
      <c r="B5" s="19"/>
      <c r="C5" s="19"/>
      <c r="D5" s="35" t="s">
        <v>280</v>
      </c>
    </row>
    <row r="6" spans="1:4" ht="15.75">
      <c r="A6" s="424" t="s">
        <v>188</v>
      </c>
      <c r="B6" s="424"/>
      <c r="C6" s="24"/>
      <c r="D6" s="19"/>
    </row>
    <row r="7" spans="1:4" ht="38.25">
      <c r="A7" s="25" t="s">
        <v>38</v>
      </c>
      <c r="B7" s="25">
        <v>5001</v>
      </c>
      <c r="C7" s="25"/>
      <c r="D7" s="312" t="s">
        <v>276</v>
      </c>
    </row>
    <row r="8" spans="1:4">
      <c r="A8" s="25" t="s">
        <v>38</v>
      </c>
      <c r="B8" s="25">
        <v>5002</v>
      </c>
      <c r="C8" s="25"/>
      <c r="D8" s="314" t="s">
        <v>277</v>
      </c>
    </row>
    <row r="9" spans="1:4">
      <c r="A9" s="25" t="s">
        <v>38</v>
      </c>
      <c r="B9" s="25">
        <v>5003</v>
      </c>
      <c r="C9" s="25"/>
      <c r="D9" s="26" t="s">
        <v>40</v>
      </c>
    </row>
    <row r="10" spans="1:4">
      <c r="A10" s="423" t="s">
        <v>283</v>
      </c>
      <c r="B10" s="423"/>
      <c r="C10" s="423"/>
      <c r="D10" s="423"/>
    </row>
    <row r="11" spans="1:4">
      <c r="A11" s="25"/>
      <c r="B11" s="25"/>
      <c r="C11" s="25"/>
      <c r="D11" s="25"/>
    </row>
    <row r="12" spans="1:4">
      <c r="A12" s="25" t="s">
        <v>38</v>
      </c>
      <c r="B12" s="25">
        <v>5004</v>
      </c>
      <c r="C12" s="25"/>
      <c r="D12" s="19" t="s">
        <v>105</v>
      </c>
    </row>
    <row r="13" spans="1:4">
      <c r="A13" s="25" t="s">
        <v>38</v>
      </c>
      <c r="B13" s="25">
        <v>5005</v>
      </c>
      <c r="C13" s="25"/>
      <c r="D13" s="27" t="s">
        <v>176</v>
      </c>
    </row>
    <row r="14" spans="1:4">
      <c r="A14" s="25" t="s">
        <v>38</v>
      </c>
      <c r="B14" s="25">
        <v>5006</v>
      </c>
      <c r="C14" s="25"/>
      <c r="D14" s="19" t="s">
        <v>275</v>
      </c>
    </row>
    <row r="15" spans="1:4">
      <c r="A15" s="25" t="s">
        <v>38</v>
      </c>
      <c r="B15" s="25">
        <v>5007</v>
      </c>
      <c r="C15" s="25"/>
      <c r="D15" s="19" t="s">
        <v>64</v>
      </c>
    </row>
    <row r="16" spans="1:4">
      <c r="A16" s="25"/>
      <c r="B16" s="25"/>
      <c r="C16" s="25"/>
      <c r="D16" s="143"/>
    </row>
    <row r="17" spans="1:4">
      <c r="A17" s="25" t="s">
        <v>38</v>
      </c>
      <c r="B17" s="25">
        <v>5008</v>
      </c>
      <c r="C17" s="25"/>
      <c r="D17" s="19" t="s">
        <v>65</v>
      </c>
    </row>
    <row r="18" spans="1:4">
      <c r="A18" s="25" t="s">
        <v>38</v>
      </c>
      <c r="B18" s="25">
        <v>5009</v>
      </c>
      <c r="C18" s="25"/>
      <c r="D18" s="27" t="s">
        <v>66</v>
      </c>
    </row>
    <row r="19" spans="1:4">
      <c r="A19" s="25" t="s">
        <v>38</v>
      </c>
      <c r="B19" s="25">
        <v>5010</v>
      </c>
      <c r="C19" s="25"/>
      <c r="D19" s="19" t="s">
        <v>177</v>
      </c>
    </row>
    <row r="20" spans="1:4">
      <c r="A20" s="25" t="s">
        <v>38</v>
      </c>
      <c r="B20" s="25">
        <v>5011</v>
      </c>
      <c r="C20" s="25"/>
      <c r="D20" s="19" t="s">
        <v>178</v>
      </c>
    </row>
    <row r="21" spans="1:4">
      <c r="A21" s="25" t="s">
        <v>38</v>
      </c>
      <c r="B21" s="25">
        <v>5012</v>
      </c>
      <c r="C21" s="25"/>
      <c r="D21" s="19" t="s">
        <v>63</v>
      </c>
    </row>
    <row r="22" spans="1:4">
      <c r="A22" s="25" t="s">
        <v>38</v>
      </c>
      <c r="B22" s="25">
        <v>5013</v>
      </c>
      <c r="C22" s="25"/>
      <c r="D22" s="19" t="s">
        <v>62</v>
      </c>
    </row>
    <row r="23" spans="1:4">
      <c r="A23" s="25"/>
      <c r="B23" s="25"/>
      <c r="C23" s="25"/>
      <c r="D23" s="28" t="s">
        <v>41</v>
      </c>
    </row>
    <row r="24" spans="1:4">
      <c r="A24" s="25"/>
      <c r="B24" s="25"/>
      <c r="C24" s="25"/>
      <c r="D24" s="28" t="s">
        <v>110</v>
      </c>
    </row>
    <row r="25" spans="1:4">
      <c r="A25" s="25" t="s">
        <v>38</v>
      </c>
      <c r="B25" s="25">
        <v>5014</v>
      </c>
      <c r="C25" s="25"/>
      <c r="D25" s="19" t="s">
        <v>61</v>
      </c>
    </row>
    <row r="26" spans="1:4">
      <c r="A26" s="25" t="s">
        <v>38</v>
      </c>
      <c r="B26" s="25">
        <v>5015</v>
      </c>
      <c r="C26" s="25"/>
      <c r="D26" s="19" t="s">
        <v>179</v>
      </c>
    </row>
    <row r="27" spans="1:4">
      <c r="A27" s="25" t="s">
        <v>38</v>
      </c>
      <c r="B27" s="25">
        <v>5016</v>
      </c>
      <c r="C27" s="25"/>
      <c r="D27" s="19" t="s">
        <v>60</v>
      </c>
    </row>
    <row r="28" spans="1:4">
      <c r="A28" s="25"/>
      <c r="B28" s="25"/>
      <c r="C28" s="25"/>
      <c r="D28" s="29"/>
    </row>
    <row r="29" spans="1:4">
      <c r="A29" s="25" t="s">
        <v>38</v>
      </c>
      <c r="B29" s="25">
        <v>5017</v>
      </c>
      <c r="C29" s="25"/>
      <c r="D29" s="19" t="s">
        <v>59</v>
      </c>
    </row>
    <row r="30" spans="1:4">
      <c r="A30" s="25" t="s">
        <v>38</v>
      </c>
      <c r="B30" s="25">
        <v>5018</v>
      </c>
      <c r="C30" s="25"/>
      <c r="D30" s="19" t="s">
        <v>111</v>
      </c>
    </row>
    <row r="31" spans="1:4">
      <c r="A31" s="25" t="s">
        <v>38</v>
      </c>
      <c r="B31" s="25">
        <v>5019</v>
      </c>
      <c r="C31" s="25"/>
      <c r="D31" s="19" t="s">
        <v>58</v>
      </c>
    </row>
    <row r="32" spans="1:4">
      <c r="A32" s="25" t="s">
        <v>38</v>
      </c>
      <c r="B32" s="25">
        <v>5020</v>
      </c>
      <c r="C32" s="25"/>
      <c r="D32" s="19" t="s">
        <v>57</v>
      </c>
    </row>
    <row r="33" spans="1:4">
      <c r="A33" s="25" t="s">
        <v>38</v>
      </c>
      <c r="B33" s="25">
        <v>5021</v>
      </c>
      <c r="C33" s="25"/>
      <c r="D33" s="19" t="s">
        <v>56</v>
      </c>
    </row>
    <row r="34" spans="1:4">
      <c r="A34" s="25" t="s">
        <v>38</v>
      </c>
      <c r="B34" s="25">
        <v>5022</v>
      </c>
      <c r="C34" s="25"/>
      <c r="D34" s="19" t="s">
        <v>53</v>
      </c>
    </row>
    <row r="35" spans="1:4">
      <c r="A35" s="25" t="s">
        <v>38</v>
      </c>
      <c r="B35" s="25">
        <v>5023</v>
      </c>
      <c r="C35" s="25"/>
      <c r="D35" s="19" t="s">
        <v>52</v>
      </c>
    </row>
    <row r="36" spans="1:4">
      <c r="A36" s="25" t="s">
        <v>38</v>
      </c>
      <c r="B36" s="25">
        <v>5024</v>
      </c>
      <c r="C36" s="25"/>
      <c r="D36" s="19" t="s">
        <v>51</v>
      </c>
    </row>
    <row r="37" spans="1:4">
      <c r="A37" s="25" t="s">
        <v>38</v>
      </c>
      <c r="B37" s="25">
        <v>5025</v>
      </c>
      <c r="C37" s="25"/>
      <c r="D37" s="19" t="s">
        <v>67</v>
      </c>
    </row>
    <row r="38" spans="1:4">
      <c r="A38" s="25" t="s">
        <v>38</v>
      </c>
      <c r="B38" s="25">
        <v>5026</v>
      </c>
      <c r="C38" s="25"/>
      <c r="D38" s="19" t="s">
        <v>55</v>
      </c>
    </row>
    <row r="39" spans="1:4">
      <c r="A39" s="19" t="s">
        <v>54</v>
      </c>
      <c r="B39" s="25"/>
      <c r="C39" s="25"/>
      <c r="D39" s="19"/>
    </row>
    <row r="40" spans="1:4">
      <c r="A40" s="19"/>
      <c r="B40" s="25"/>
      <c r="C40" s="25"/>
      <c r="D40" s="19"/>
    </row>
    <row r="41" spans="1:4">
      <c r="A41" s="25" t="s">
        <v>38</v>
      </c>
      <c r="B41" s="25">
        <v>5027</v>
      </c>
      <c r="C41" s="25"/>
      <c r="D41" s="19" t="s">
        <v>42</v>
      </c>
    </row>
    <row r="42" spans="1:4">
      <c r="A42" s="25" t="s">
        <v>38</v>
      </c>
      <c r="B42" s="25">
        <v>5028</v>
      </c>
      <c r="C42" s="25"/>
      <c r="D42" s="19" t="s">
        <v>49</v>
      </c>
    </row>
    <row r="43" spans="1:4">
      <c r="A43" s="25" t="s">
        <v>38</v>
      </c>
      <c r="B43" s="25">
        <v>5029</v>
      </c>
      <c r="C43" s="25"/>
      <c r="D43" s="19" t="s">
        <v>43</v>
      </c>
    </row>
    <row r="44" spans="1:4">
      <c r="A44" s="25" t="s">
        <v>38</v>
      </c>
      <c r="B44" s="25">
        <v>5030</v>
      </c>
      <c r="C44" s="25"/>
      <c r="D44" s="19" t="s">
        <v>47</v>
      </c>
    </row>
    <row r="45" spans="1:4">
      <c r="A45" s="19"/>
      <c r="B45" s="19"/>
      <c r="C45" s="19"/>
      <c r="D45" s="19"/>
    </row>
    <row r="46" spans="1:4">
      <c r="A46" s="25" t="s">
        <v>38</v>
      </c>
      <c r="B46" s="25">
        <v>5031</v>
      </c>
      <c r="C46" s="25"/>
      <c r="D46" s="26" t="s">
        <v>70</v>
      </c>
    </row>
    <row r="47" spans="1:4">
      <c r="A47" s="25" t="s">
        <v>38</v>
      </c>
      <c r="B47" s="25">
        <v>5032</v>
      </c>
      <c r="C47" s="25"/>
      <c r="D47" s="26" t="s">
        <v>68</v>
      </c>
    </row>
    <row r="48" spans="1:4">
      <c r="A48" s="25" t="s">
        <v>38</v>
      </c>
      <c r="B48" s="25">
        <v>5033</v>
      </c>
      <c r="C48" s="25"/>
      <c r="D48" s="26" t="s">
        <v>69</v>
      </c>
    </row>
    <row r="49" spans="1:4">
      <c r="A49" s="25" t="s">
        <v>38</v>
      </c>
      <c r="B49" s="25">
        <v>5034</v>
      </c>
      <c r="C49" s="25"/>
      <c r="D49" s="26" t="s">
        <v>107</v>
      </c>
    </row>
    <row r="50" spans="1:4">
      <c r="A50" s="25" t="s">
        <v>38</v>
      </c>
      <c r="B50" s="25">
        <v>5035</v>
      </c>
      <c r="C50" s="25"/>
      <c r="D50" s="26" t="s">
        <v>106</v>
      </c>
    </row>
    <row r="51" spans="1:4">
      <c r="A51" s="25"/>
      <c r="B51" s="25"/>
      <c r="C51" s="25"/>
      <c r="D51" s="26"/>
    </row>
    <row r="52" spans="1:4">
      <c r="A52" s="25" t="s">
        <v>38</v>
      </c>
      <c r="B52" s="25">
        <v>5036</v>
      </c>
      <c r="C52" s="25"/>
      <c r="D52" s="26" t="s">
        <v>109</v>
      </c>
    </row>
    <row r="53" spans="1:4">
      <c r="A53" s="25" t="s">
        <v>38</v>
      </c>
      <c r="B53" s="25">
        <v>5037</v>
      </c>
      <c r="C53" s="25"/>
      <c r="D53" s="26" t="s">
        <v>71</v>
      </c>
    </row>
    <row r="54" spans="1:4">
      <c r="A54" s="25" t="s">
        <v>38</v>
      </c>
      <c r="B54" s="25">
        <v>5038</v>
      </c>
      <c r="C54" s="25"/>
      <c r="D54" s="26" t="s">
        <v>108</v>
      </c>
    </row>
    <row r="55" spans="1:4">
      <c r="A55" s="25"/>
      <c r="B55" s="25"/>
      <c r="C55" s="25"/>
      <c r="D55" s="19"/>
    </row>
    <row r="56" spans="1:4">
      <c r="A56" s="25" t="s">
        <v>38</v>
      </c>
      <c r="B56" s="25">
        <v>5039</v>
      </c>
      <c r="C56" s="25"/>
      <c r="D56" s="30" t="s">
        <v>187</v>
      </c>
    </row>
    <row r="57" spans="1:4">
      <c r="A57" s="25"/>
      <c r="B57" s="25"/>
      <c r="C57" s="25"/>
      <c r="D57" s="26"/>
    </row>
    <row r="58" spans="1:4">
      <c r="A58" s="25" t="s">
        <v>38</v>
      </c>
      <c r="B58" s="25">
        <v>5040</v>
      </c>
      <c r="C58" s="25"/>
      <c r="D58" s="26" t="s">
        <v>44</v>
      </c>
    </row>
    <row r="59" spans="1:4">
      <c r="A59" s="25" t="s">
        <v>38</v>
      </c>
      <c r="B59" s="25">
        <v>5041</v>
      </c>
      <c r="C59" s="25"/>
      <c r="D59" s="25" t="s">
        <v>170</v>
      </c>
    </row>
    <row r="60" spans="1:4">
      <c r="A60" s="25" t="s">
        <v>38</v>
      </c>
      <c r="B60" s="25">
        <v>5042</v>
      </c>
      <c r="C60" s="25"/>
      <c r="D60" s="25" t="s">
        <v>171</v>
      </c>
    </row>
    <row r="61" spans="1:4">
      <c r="A61" s="25" t="s">
        <v>38</v>
      </c>
      <c r="B61" s="25">
        <v>5043</v>
      </c>
      <c r="C61" s="25"/>
      <c r="D61" s="26" t="s">
        <v>45</v>
      </c>
    </row>
    <row r="62" spans="1:4">
      <c r="A62" s="25"/>
      <c r="B62" s="25"/>
      <c r="C62" s="25"/>
      <c r="D62" s="19"/>
    </row>
    <row r="63" spans="1:4">
      <c r="A63" s="19"/>
      <c r="B63" s="25"/>
      <c r="C63" s="25"/>
      <c r="D63" s="19"/>
    </row>
    <row r="64" spans="1:4" ht="15.75">
      <c r="A64" s="432" t="s">
        <v>189</v>
      </c>
      <c r="B64" s="432"/>
      <c r="C64" s="24"/>
      <c r="D64" s="19"/>
    </row>
    <row r="65" spans="1:4">
      <c r="A65" s="25" t="s">
        <v>38</v>
      </c>
      <c r="B65" s="25">
        <v>5045</v>
      </c>
      <c r="C65" s="25"/>
      <c r="D65" s="26" t="s">
        <v>274</v>
      </c>
    </row>
    <row r="66" spans="1:4">
      <c r="A66" s="25" t="s">
        <v>38</v>
      </c>
      <c r="B66" s="25">
        <v>5046</v>
      </c>
      <c r="C66" s="25"/>
      <c r="D66" s="26" t="s">
        <v>168</v>
      </c>
    </row>
    <row r="67" spans="1:4">
      <c r="A67" s="25" t="s">
        <v>38</v>
      </c>
      <c r="B67" s="25">
        <v>5047</v>
      </c>
      <c r="C67" s="25"/>
      <c r="D67" s="26" t="s">
        <v>40</v>
      </c>
    </row>
    <row r="68" spans="1:4">
      <c r="A68" s="25"/>
      <c r="B68" s="25"/>
      <c r="C68" s="25"/>
      <c r="D68" s="26"/>
    </row>
    <row r="69" spans="1:4" ht="15" customHeight="1">
      <c r="A69" s="25" t="s">
        <v>38</v>
      </c>
      <c r="B69" s="18">
        <v>5048</v>
      </c>
      <c r="C69" s="18"/>
      <c r="D69" s="428" t="s">
        <v>159</v>
      </c>
    </row>
    <row r="70" spans="1:4">
      <c r="A70" s="429" t="s">
        <v>191</v>
      </c>
      <c r="B70" s="429"/>
      <c r="C70" s="18"/>
      <c r="D70" s="428"/>
    </row>
    <row r="71" spans="1:4">
      <c r="A71" s="25" t="s">
        <v>38</v>
      </c>
      <c r="B71" s="18">
        <v>5078</v>
      </c>
      <c r="C71" s="18"/>
      <c r="D71" s="428"/>
    </row>
    <row r="72" spans="1:4">
      <c r="A72" s="25"/>
      <c r="B72" s="18"/>
      <c r="C72" s="18"/>
      <c r="D72" s="31"/>
    </row>
    <row r="73" spans="1:4">
      <c r="A73" s="25" t="s">
        <v>38</v>
      </c>
      <c r="B73" s="25">
        <v>5079</v>
      </c>
      <c r="C73" s="25"/>
      <c r="D73" s="26" t="s">
        <v>174</v>
      </c>
    </row>
    <row r="74" spans="1:4">
      <c r="A74" s="32" t="s">
        <v>38</v>
      </c>
      <c r="B74" s="32">
        <v>5080</v>
      </c>
      <c r="C74" s="25"/>
      <c r="D74" s="422" t="s">
        <v>180</v>
      </c>
    </row>
    <row r="75" spans="1:4">
      <c r="A75" s="25"/>
      <c r="B75" s="25"/>
      <c r="C75" s="25"/>
      <c r="D75" s="422"/>
    </row>
    <row r="76" spans="1:4">
      <c r="A76" s="304"/>
      <c r="B76" s="304"/>
      <c r="C76" s="304"/>
      <c r="D76" s="26"/>
    </row>
    <row r="77" spans="1:4">
      <c r="A77" s="25" t="s">
        <v>38</v>
      </c>
      <c r="B77" s="25">
        <v>5081</v>
      </c>
      <c r="C77" s="25"/>
      <c r="D77" s="26" t="s">
        <v>161</v>
      </c>
    </row>
    <row r="78" spans="1:4">
      <c r="A78" s="25" t="s">
        <v>38</v>
      </c>
      <c r="B78" s="25">
        <v>5082</v>
      </c>
      <c r="C78" s="25"/>
      <c r="D78" s="21" t="s">
        <v>160</v>
      </c>
    </row>
    <row r="79" spans="1:4">
      <c r="A79" s="25" t="s">
        <v>38</v>
      </c>
      <c r="B79" s="25">
        <v>5083</v>
      </c>
      <c r="C79" s="25"/>
      <c r="D79" s="26" t="s">
        <v>162</v>
      </c>
    </row>
    <row r="80" spans="1:4">
      <c r="A80" s="25" t="s">
        <v>38</v>
      </c>
      <c r="B80" s="25">
        <v>5084</v>
      </c>
      <c r="C80" s="25"/>
      <c r="D80" s="26" t="s">
        <v>163</v>
      </c>
    </row>
    <row r="81" spans="1:4">
      <c r="A81" s="25" t="s">
        <v>38</v>
      </c>
      <c r="B81" s="25">
        <v>5085</v>
      </c>
      <c r="C81" s="25"/>
      <c r="D81" s="26" t="s">
        <v>164</v>
      </c>
    </row>
    <row r="82" spans="1:4">
      <c r="A82" s="25" t="s">
        <v>38</v>
      </c>
      <c r="B82" s="25">
        <v>5086</v>
      </c>
      <c r="C82" s="25"/>
      <c r="D82" s="26" t="s">
        <v>165</v>
      </c>
    </row>
    <row r="83" spans="1:4">
      <c r="A83" s="304" t="s">
        <v>38</v>
      </c>
      <c r="B83" s="304">
        <v>5087</v>
      </c>
      <c r="C83" s="25"/>
      <c r="D83" s="26" t="s">
        <v>166</v>
      </c>
    </row>
    <row r="84" spans="1:4" ht="25.5">
      <c r="A84" s="33" t="s">
        <v>38</v>
      </c>
      <c r="B84" s="33">
        <v>5088</v>
      </c>
      <c r="C84" s="25"/>
      <c r="D84" s="34" t="s">
        <v>181</v>
      </c>
    </row>
    <row r="85" spans="1:4">
      <c r="A85" s="25"/>
      <c r="B85" s="25"/>
      <c r="C85" s="25"/>
      <c r="D85" s="35"/>
    </row>
    <row r="86" spans="1:4">
      <c r="A86" s="25" t="s">
        <v>38</v>
      </c>
      <c r="B86" s="25">
        <v>5089</v>
      </c>
      <c r="C86" s="25"/>
      <c r="D86" s="26" t="s">
        <v>72</v>
      </c>
    </row>
    <row r="87" spans="1:4">
      <c r="A87" s="25" t="s">
        <v>38</v>
      </c>
      <c r="B87" s="25">
        <v>5090</v>
      </c>
      <c r="C87" s="25"/>
      <c r="D87" s="26" t="s">
        <v>73</v>
      </c>
    </row>
    <row r="88" spans="1:4">
      <c r="A88" s="25" t="s">
        <v>38</v>
      </c>
      <c r="B88" s="25">
        <v>5091</v>
      </c>
      <c r="C88" s="25"/>
      <c r="D88" s="26" t="s">
        <v>74</v>
      </c>
    </row>
    <row r="89" spans="1:4">
      <c r="A89" s="25" t="s">
        <v>38</v>
      </c>
      <c r="B89" s="25">
        <v>5092</v>
      </c>
      <c r="C89" s="25"/>
      <c r="D89" s="26" t="s">
        <v>112</v>
      </c>
    </row>
    <row r="90" spans="1:4">
      <c r="A90" s="25" t="s">
        <v>38</v>
      </c>
      <c r="B90" s="25">
        <v>5093</v>
      </c>
      <c r="C90" s="25"/>
      <c r="D90" s="26" t="s">
        <v>190</v>
      </c>
    </row>
    <row r="92" spans="1:4" ht="15.75">
      <c r="A92" s="430" t="s">
        <v>192</v>
      </c>
      <c r="B92" s="430"/>
    </row>
    <row r="93" spans="1:4">
      <c r="A93" s="25" t="s">
        <v>38</v>
      </c>
      <c r="B93" s="25">
        <v>5098</v>
      </c>
      <c r="D93" s="26" t="s">
        <v>274</v>
      </c>
    </row>
    <row r="94" spans="1:4">
      <c r="A94" s="25" t="s">
        <v>38</v>
      </c>
      <c r="B94" s="25">
        <v>5099</v>
      </c>
      <c r="D94" s="26" t="s">
        <v>39</v>
      </c>
    </row>
    <row r="95" spans="1:4">
      <c r="A95" s="25" t="s">
        <v>38</v>
      </c>
      <c r="B95" s="25">
        <v>5100</v>
      </c>
      <c r="D95" s="26" t="s">
        <v>40</v>
      </c>
    </row>
    <row r="96" spans="1:4">
      <c r="A96" s="25"/>
      <c r="B96" s="25"/>
      <c r="D96" s="26"/>
    </row>
    <row r="97" spans="1:4">
      <c r="A97" s="25" t="s">
        <v>38</v>
      </c>
      <c r="B97" s="25">
        <v>5101</v>
      </c>
      <c r="D97" s="37" t="s">
        <v>115</v>
      </c>
    </row>
    <row r="98" spans="1:4">
      <c r="A98" s="25" t="s">
        <v>38</v>
      </c>
      <c r="B98" s="25">
        <v>5102</v>
      </c>
      <c r="D98" s="428" t="s">
        <v>78</v>
      </c>
    </row>
    <row r="99" spans="1:4">
      <c r="A99" s="25" t="s">
        <v>38</v>
      </c>
      <c r="B99" s="25">
        <v>5103</v>
      </c>
      <c r="D99" s="428"/>
    </row>
    <row r="100" spans="1:4">
      <c r="A100" s="25" t="s">
        <v>38</v>
      </c>
      <c r="B100" s="25">
        <v>5104</v>
      </c>
      <c r="D100" s="428"/>
    </row>
    <row r="101" spans="1:4">
      <c r="A101" s="25" t="s">
        <v>38</v>
      </c>
      <c r="B101" s="25">
        <v>5105</v>
      </c>
      <c r="D101" s="428"/>
    </row>
    <row r="102" spans="1:4">
      <c r="A102" s="25" t="s">
        <v>38</v>
      </c>
      <c r="B102" s="25">
        <v>5106</v>
      </c>
      <c r="D102" s="427" t="s">
        <v>77</v>
      </c>
    </row>
    <row r="103" spans="1:4">
      <c r="A103" s="25" t="s">
        <v>38</v>
      </c>
      <c r="B103" s="25">
        <v>5107</v>
      </c>
      <c r="D103" s="427"/>
    </row>
    <row r="104" spans="1:4">
      <c r="A104" s="25" t="s">
        <v>38</v>
      </c>
      <c r="B104" s="25">
        <v>5108</v>
      </c>
      <c r="D104" s="427"/>
    </row>
    <row r="105" spans="1:4">
      <c r="A105" s="25" t="s">
        <v>38</v>
      </c>
      <c r="B105" s="25">
        <v>5109</v>
      </c>
      <c r="D105" s="427"/>
    </row>
    <row r="106" spans="1:4">
      <c r="A106" s="25" t="s">
        <v>38</v>
      </c>
      <c r="B106" s="25">
        <v>5110</v>
      </c>
      <c r="D106" s="26" t="s">
        <v>75</v>
      </c>
    </row>
    <row r="107" spans="1:4">
      <c r="A107" s="25" t="s">
        <v>38</v>
      </c>
      <c r="B107" s="25">
        <v>5111</v>
      </c>
      <c r="D107" s="427" t="s">
        <v>79</v>
      </c>
    </row>
    <row r="108" spans="1:4">
      <c r="A108" s="25" t="s">
        <v>38</v>
      </c>
      <c r="B108" s="25">
        <v>5112</v>
      </c>
      <c r="D108" s="427"/>
    </row>
    <row r="109" spans="1:4">
      <c r="A109" s="25" t="s">
        <v>38</v>
      </c>
      <c r="B109" s="25">
        <v>5113</v>
      </c>
      <c r="D109" s="427"/>
    </row>
    <row r="110" spans="1:4">
      <c r="A110" s="25" t="s">
        <v>38</v>
      </c>
      <c r="B110" s="25">
        <v>5114</v>
      </c>
      <c r="D110" s="427"/>
    </row>
    <row r="111" spans="1:4">
      <c r="A111" s="25" t="s">
        <v>38</v>
      </c>
      <c r="B111" s="25">
        <v>5115</v>
      </c>
      <c r="D111" s="426" t="s">
        <v>193</v>
      </c>
    </row>
    <row r="112" spans="1:4" ht="15.75" customHeight="1">
      <c r="A112" s="38"/>
      <c r="B112" s="38"/>
      <c r="D112" s="426"/>
    </row>
    <row r="113" spans="1:4">
      <c r="A113" s="38"/>
      <c r="B113" s="38"/>
      <c r="D113" s="426"/>
    </row>
    <row r="114" spans="1:4">
      <c r="A114" s="25" t="s">
        <v>38</v>
      </c>
      <c r="B114" s="25">
        <v>5116</v>
      </c>
      <c r="C114" s="425"/>
      <c r="D114" s="428" t="s">
        <v>270</v>
      </c>
    </row>
    <row r="115" spans="1:4">
      <c r="A115" s="25" t="s">
        <v>38</v>
      </c>
      <c r="B115" s="25">
        <v>5117</v>
      </c>
      <c r="C115" s="425"/>
      <c r="D115" s="428"/>
    </row>
    <row r="116" spans="1:4">
      <c r="A116" s="25" t="s">
        <v>38</v>
      </c>
      <c r="B116" s="25">
        <v>5118</v>
      </c>
      <c r="C116" s="425"/>
      <c r="D116" s="428"/>
    </row>
    <row r="117" spans="1:4">
      <c r="A117" s="25" t="s">
        <v>38</v>
      </c>
      <c r="B117" s="25">
        <v>5119</v>
      </c>
      <c r="C117" s="425"/>
      <c r="D117" s="428"/>
    </row>
    <row r="118" spans="1:4">
      <c r="A118" s="25" t="s">
        <v>38</v>
      </c>
      <c r="B118" s="25">
        <v>5120</v>
      </c>
      <c r="C118" s="425"/>
      <c r="D118" s="428"/>
    </row>
    <row r="119" spans="1:4">
      <c r="A119" s="25"/>
      <c r="B119" s="25"/>
      <c r="D119" s="25"/>
    </row>
    <row r="120" spans="1:4">
      <c r="A120" s="25" t="s">
        <v>38</v>
      </c>
      <c r="B120" s="25">
        <v>5121</v>
      </c>
      <c r="C120" s="425"/>
      <c r="D120" s="25"/>
    </row>
    <row r="121" spans="1:4">
      <c r="A121" s="25" t="s">
        <v>38</v>
      </c>
      <c r="B121" s="25">
        <v>5122</v>
      </c>
      <c r="C121" s="425"/>
      <c r="D121" s="25"/>
    </row>
    <row r="122" spans="1:4">
      <c r="A122" s="25" t="s">
        <v>38</v>
      </c>
      <c r="B122" s="25">
        <v>5123</v>
      </c>
      <c r="C122" s="425"/>
      <c r="D122" s="25" t="s">
        <v>269</v>
      </c>
    </row>
    <row r="123" spans="1:4">
      <c r="A123" s="25" t="s">
        <v>38</v>
      </c>
      <c r="B123" s="25">
        <v>5124</v>
      </c>
      <c r="C123" s="425"/>
      <c r="D123" s="25"/>
    </row>
    <row r="124" spans="1:4">
      <c r="A124" s="25" t="s">
        <v>38</v>
      </c>
      <c r="B124" s="25">
        <v>5125</v>
      </c>
      <c r="C124" s="425"/>
      <c r="D124" s="25"/>
    </row>
    <row r="125" spans="1:4">
      <c r="A125" s="38"/>
      <c r="B125" s="38"/>
      <c r="D125" s="38"/>
    </row>
    <row r="126" spans="1:4">
      <c r="A126" s="25" t="s">
        <v>38</v>
      </c>
      <c r="B126" s="25">
        <v>5126</v>
      </c>
      <c r="D126" s="26" t="s">
        <v>195</v>
      </c>
    </row>
    <row r="127" spans="1:4">
      <c r="A127" s="38"/>
      <c r="B127" s="38"/>
      <c r="D127" s="38"/>
    </row>
    <row r="128" spans="1:4">
      <c r="A128" s="25" t="s">
        <v>38</v>
      </c>
      <c r="B128" s="25">
        <v>5127</v>
      </c>
      <c r="D128" s="26" t="s">
        <v>80</v>
      </c>
    </row>
    <row r="129" spans="1:4">
      <c r="A129" s="25" t="s">
        <v>38</v>
      </c>
      <c r="B129" s="25">
        <v>5128</v>
      </c>
      <c r="D129" s="26" t="s">
        <v>81</v>
      </c>
    </row>
    <row r="130" spans="1:4">
      <c r="A130" s="25" t="s">
        <v>38</v>
      </c>
      <c r="B130" s="25">
        <v>5129</v>
      </c>
      <c r="D130" s="26" t="s">
        <v>87</v>
      </c>
    </row>
    <row r="131" spans="1:4">
      <c r="A131" s="25" t="s">
        <v>38</v>
      </c>
      <c r="B131" s="25">
        <v>5130</v>
      </c>
      <c r="D131" s="26" t="s">
        <v>86</v>
      </c>
    </row>
    <row r="132" spans="1:4">
      <c r="A132" s="25" t="s">
        <v>38</v>
      </c>
      <c r="B132" s="25">
        <v>5131</v>
      </c>
      <c r="D132" s="26" t="s">
        <v>86</v>
      </c>
    </row>
    <row r="133" spans="1:4">
      <c r="A133" s="25" t="s">
        <v>38</v>
      </c>
      <c r="B133" s="25">
        <v>5132</v>
      </c>
      <c r="D133" s="26" t="s">
        <v>82</v>
      </c>
    </row>
    <row r="134" spans="1:4">
      <c r="A134" s="25" t="s">
        <v>38</v>
      </c>
      <c r="B134" s="25">
        <v>5133</v>
      </c>
      <c r="D134" s="26" t="s">
        <v>85</v>
      </c>
    </row>
    <row r="135" spans="1:4">
      <c r="A135" s="25" t="s">
        <v>38</v>
      </c>
      <c r="B135" s="25">
        <v>5134</v>
      </c>
      <c r="D135" s="26" t="s">
        <v>84</v>
      </c>
    </row>
    <row r="136" spans="1:4">
      <c r="A136" s="25" t="s">
        <v>38</v>
      </c>
      <c r="B136" s="25">
        <v>5135</v>
      </c>
      <c r="D136" s="26" t="s">
        <v>83</v>
      </c>
    </row>
    <row r="137" spans="1:4">
      <c r="A137" s="25" t="s">
        <v>38</v>
      </c>
      <c r="B137" s="25">
        <v>5136</v>
      </c>
      <c r="D137" s="26" t="s">
        <v>196</v>
      </c>
    </row>
    <row r="138" spans="1:4">
      <c r="A138" s="25"/>
      <c r="B138" s="25"/>
      <c r="D138" s="25"/>
    </row>
    <row r="139" spans="1:4">
      <c r="A139" s="25" t="s">
        <v>38</v>
      </c>
      <c r="B139" s="25">
        <v>5137</v>
      </c>
      <c r="D139" s="26" t="s">
        <v>88</v>
      </c>
    </row>
    <row r="140" spans="1:4">
      <c r="A140" s="25" t="s">
        <v>38</v>
      </c>
      <c r="B140" s="25">
        <v>5138</v>
      </c>
      <c r="D140" s="26" t="s">
        <v>89</v>
      </c>
    </row>
    <row r="141" spans="1:4">
      <c r="A141" s="25" t="s">
        <v>38</v>
      </c>
      <c r="B141" s="25">
        <v>5139</v>
      </c>
      <c r="D141" s="26" t="s">
        <v>76</v>
      </c>
    </row>
    <row r="142" spans="1:4">
      <c r="A142" s="25" t="s">
        <v>38</v>
      </c>
      <c r="B142" s="25">
        <v>5140</v>
      </c>
      <c r="D142" s="26" t="s">
        <v>197</v>
      </c>
    </row>
    <row r="143" spans="1:4">
      <c r="A143" s="25" t="s">
        <v>38</v>
      </c>
      <c r="B143" s="25">
        <v>5141</v>
      </c>
      <c r="D143" s="26" t="s">
        <v>198</v>
      </c>
    </row>
    <row r="145" spans="1:4" ht="15.75">
      <c r="A145" s="431" t="s">
        <v>199</v>
      </c>
      <c r="B145" s="431"/>
    </row>
    <row r="146" spans="1:4">
      <c r="A146" s="25" t="s">
        <v>38</v>
      </c>
      <c r="B146" s="25">
        <v>5145</v>
      </c>
      <c r="D146" s="26" t="s">
        <v>274</v>
      </c>
    </row>
    <row r="147" spans="1:4">
      <c r="A147" s="25" t="s">
        <v>38</v>
      </c>
      <c r="B147" s="25">
        <v>5146</v>
      </c>
      <c r="D147" s="26" t="s">
        <v>168</v>
      </c>
    </row>
    <row r="148" spans="1:4">
      <c r="A148" s="25" t="s">
        <v>38</v>
      </c>
      <c r="B148" s="25">
        <v>5147</v>
      </c>
      <c r="D148" s="26" t="s">
        <v>40</v>
      </c>
    </row>
    <row r="149" spans="1:4">
      <c r="A149" s="25"/>
      <c r="B149" s="25"/>
      <c r="D149" s="26"/>
    </row>
    <row r="150" spans="1:4">
      <c r="A150" s="25" t="s">
        <v>38</v>
      </c>
      <c r="B150" s="25">
        <v>5148</v>
      </c>
      <c r="D150" s="422" t="s">
        <v>102</v>
      </c>
    </row>
    <row r="151" spans="1:4">
      <c r="A151" s="25"/>
      <c r="B151" s="25"/>
      <c r="D151" s="422"/>
    </row>
    <row r="152" spans="1:4">
      <c r="A152" s="25"/>
      <c r="B152" s="25"/>
      <c r="D152" s="26"/>
    </row>
    <row r="153" spans="1:4">
      <c r="A153" s="25" t="s">
        <v>38</v>
      </c>
      <c r="B153" s="25">
        <v>5149</v>
      </c>
      <c r="D153" s="26" t="s">
        <v>98</v>
      </c>
    </row>
    <row r="154" spans="1:4">
      <c r="A154" s="25" t="s">
        <v>38</v>
      </c>
      <c r="B154" s="25">
        <v>5150</v>
      </c>
      <c r="D154" s="26" t="s">
        <v>99</v>
      </c>
    </row>
    <row r="155" spans="1:4">
      <c r="A155" s="25" t="s">
        <v>38</v>
      </c>
      <c r="B155" s="25">
        <v>5151</v>
      </c>
      <c r="D155" s="26" t="s">
        <v>200</v>
      </c>
    </row>
    <row r="156" spans="1:4">
      <c r="A156" s="25"/>
      <c r="B156" s="25"/>
      <c r="D156" s="26"/>
    </row>
    <row r="157" spans="1:4" ht="25.5">
      <c r="A157" s="25" t="s">
        <v>38</v>
      </c>
      <c r="B157" s="25">
        <v>5152</v>
      </c>
      <c r="D157" s="39" t="s">
        <v>100</v>
      </c>
    </row>
    <row r="158" spans="1:4" ht="25.5">
      <c r="A158" s="25" t="s">
        <v>38</v>
      </c>
      <c r="B158" s="25">
        <v>5153</v>
      </c>
      <c r="D158" s="39" t="s">
        <v>101</v>
      </c>
    </row>
    <row r="159" spans="1:4">
      <c r="A159" s="25" t="s">
        <v>38</v>
      </c>
      <c r="B159" s="25">
        <v>5154</v>
      </c>
      <c r="D159" s="26" t="s">
        <v>93</v>
      </c>
    </row>
    <row r="160" spans="1:4">
      <c r="A160" s="25" t="s">
        <v>38</v>
      </c>
      <c r="B160" s="25">
        <v>5155</v>
      </c>
      <c r="D160" s="26" t="s">
        <v>201</v>
      </c>
    </row>
    <row r="161" spans="1:4">
      <c r="A161" s="25"/>
      <c r="B161" s="25"/>
      <c r="D161" s="26"/>
    </row>
    <row r="162" spans="1:4">
      <c r="A162" s="25" t="s">
        <v>38</v>
      </c>
      <c r="B162" s="25">
        <v>5156</v>
      </c>
      <c r="D162" s="26" t="s">
        <v>202</v>
      </c>
    </row>
    <row r="163" spans="1:4">
      <c r="A163" s="25" t="s">
        <v>38</v>
      </c>
      <c r="B163" s="25">
        <v>5157</v>
      </c>
      <c r="D163" s="26" t="s">
        <v>203</v>
      </c>
    </row>
    <row r="164" spans="1:4">
      <c r="A164" s="25" t="s">
        <v>38</v>
      </c>
      <c r="B164" s="25">
        <v>5158</v>
      </c>
      <c r="D164" s="26" t="s">
        <v>127</v>
      </c>
    </row>
    <row r="165" spans="1:4">
      <c r="A165" s="25" t="s">
        <v>38</v>
      </c>
      <c r="B165" s="25">
        <v>5159</v>
      </c>
      <c r="D165" s="26" t="s">
        <v>204</v>
      </c>
    </row>
    <row r="166" spans="1:4">
      <c r="A166" s="25" t="s">
        <v>38</v>
      </c>
      <c r="B166" s="25">
        <v>5160</v>
      </c>
      <c r="D166" s="26" t="s">
        <v>205</v>
      </c>
    </row>
    <row r="168" spans="1:4">
      <c r="A168" s="25" t="s">
        <v>38</v>
      </c>
      <c r="B168" s="36">
        <v>5161</v>
      </c>
      <c r="D168" s="26" t="s">
        <v>103</v>
      </c>
    </row>
  </sheetData>
  <sheetProtection algorithmName="SHA-512" hashValue="CUhDrvvPDs76UkILtlX/MIjmCN5hOZLLAlcF71RpGGirNuHVwU01RVv6yu05Hq0m7RT7hcmzM5RqAtPUGgewvg==" saltValue="LPIGmCyocSPXV1UQkE9X8A==" spinCount="100000" sheet="1" objects="1" scenarios="1"/>
  <mergeCells count="17">
    <mergeCell ref="A145:B145"/>
    <mergeCell ref="D150:D151"/>
    <mergeCell ref="A64:B64"/>
    <mergeCell ref="C120:C124"/>
    <mergeCell ref="A1:D1"/>
    <mergeCell ref="D74:D75"/>
    <mergeCell ref="A10:D10"/>
    <mergeCell ref="A6:B6"/>
    <mergeCell ref="C114:C118"/>
    <mergeCell ref="D111:D113"/>
    <mergeCell ref="D102:D105"/>
    <mergeCell ref="D107:D110"/>
    <mergeCell ref="D114:D118"/>
    <mergeCell ref="A70:B70"/>
    <mergeCell ref="D69:D71"/>
    <mergeCell ref="A92:B92"/>
    <mergeCell ref="D98:D101"/>
  </mergeCells>
  <pageMargins left="0.59055118110236227" right="0" top="0.39370078740157483" bottom="0.51181102362204722" header="0.31496062992125984" footer="0.31496062992125984"/>
  <pageSetup orientation="portrait" r:id="rId1"/>
  <headerFooter>
    <oddFooter>&amp;L_x000D_&amp;1#&amp;"Calibri"&amp;11&amp;K000000 Classification: Protected 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workbookViewId="0">
      <selection activeCell="B3" sqref="B3"/>
    </sheetView>
  </sheetViews>
  <sheetFormatPr defaultRowHeight="15.75"/>
  <cols>
    <col min="2" max="2" width="21.375" bestFit="1" customWidth="1"/>
  </cols>
  <sheetData>
    <row r="1" spans="1:2">
      <c r="A1" t="s">
        <v>271</v>
      </c>
      <c r="B1" t="s">
        <v>273</v>
      </c>
    </row>
    <row r="2" spans="1:2">
      <c r="A2" t="s">
        <v>272</v>
      </c>
      <c r="B2">
        <v>1</v>
      </c>
    </row>
    <row r="3" spans="1:2">
      <c r="B3" s="44"/>
    </row>
  </sheetData>
  <sheetProtection algorithmName="SHA-512" hashValue="qHpfIe0FWbeCFs+7wkpFK+YHCKiotBYEcUhvuMhQn24Tzuvri009KHcELpem/4dxPSqIcj+SQ3hnLguD90SR1A==" saltValue="GivKktyrAEUbm49OS2f1vw==" spinCount="100000" sheet="1" objects="1" scenarios="1"/>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dedacd1-8ed8-4364-83a4-3ca25ad2d993" ContentTypeId="0x0101" PreviousValue="false"/>
</file>

<file path=customXml/itemProps1.xml><?xml version="1.0" encoding="utf-8"?>
<ds:datastoreItem xmlns:ds="http://schemas.openxmlformats.org/officeDocument/2006/customXml" ds:itemID="{3F251A03-A56B-4949-8B79-BFEFC9DE3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7150E9-F400-4A61-91D8-202E24D98FB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AE31BA-E175-4EDF-B345-0B0C5CC49CA7}">
  <ds:schemaRefs>
    <ds:schemaRef ds:uri="http://schemas.microsoft.com/sharepoint/v3/contenttype/forms"/>
  </ds:schemaRefs>
</ds:datastoreItem>
</file>

<file path=customXml/itemProps4.xml><?xml version="1.0" encoding="utf-8"?>
<ds:datastoreItem xmlns:ds="http://schemas.openxmlformats.org/officeDocument/2006/customXml" ds:itemID="{F1A537E9-C5D8-4AEC-B971-EA9567C1C4B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Bituminous Coal Year End</vt:lpstr>
      <vt:lpstr>Coal 5</vt:lpstr>
      <vt:lpstr>Schedule 5a</vt:lpstr>
      <vt:lpstr>Schedule 5b</vt:lpstr>
      <vt:lpstr>Schedule 5c</vt:lpstr>
      <vt:lpstr>Form Instructions</vt:lpstr>
      <vt:lpstr>ADMIN</vt:lpstr>
      <vt:lpstr>'Coal 5'!Print_Area</vt:lpstr>
      <vt:lpstr>'Form Instructions'!Print_Area</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5. Bituminuous Royalty Report</dc:title>
  <dc:creator>Kathy Duquette</dc:creator>
  <cp:lastModifiedBy>Lynn McIntosh</cp:lastModifiedBy>
  <cp:lastPrinted>2017-12-07T15:13:02Z</cp:lastPrinted>
  <dcterms:created xsi:type="dcterms:W3CDTF">2001-05-25T15:59:27Z</dcterms:created>
  <dcterms:modified xsi:type="dcterms:W3CDTF">2025-10-29T21:44:01Z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bcec4d66-232d-4dab-9f97-cf66a397b89c</vt:lpwstr>
  </property>
  <property fmtid="{D5CDD505-2E9C-101B-9397-08002B2CF9AE}" pid="4" name="Order">
    <vt:r8>48400</vt:r8>
  </property>
  <property fmtid="{D5CDD505-2E9C-101B-9397-08002B2CF9AE}" pid="5" name="TemplateUrl">
    <vt:lpwstr/>
  </property>
  <property fmtid="{D5CDD505-2E9C-101B-9397-08002B2CF9AE}" pid="6" name="Action Performed">
    <vt:lpwstr>Added</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Module">
    <vt:lpwstr>Module</vt:lpwstr>
  </property>
  <property fmtid="{D5CDD505-2E9C-101B-9397-08002B2CF9AE}" pid="12" name="Course Description">
    <vt:lpwstr>For Crown coal production, due on or before March 31 following the year of production. Coal 5's cannot be submitted through ETS at this time.</vt:lpwstr>
  </property>
  <property fmtid="{D5CDD505-2E9C-101B-9397-08002B2CF9AE}" pid="13" name="EOL Thumbnail">
    <vt:lpwstr>&lt;img alt="" src="/PublishingImages/Pages/Excel_Icon.png" width="35" style="BORDER&amp;#58;0px solid;" /&gt;</vt:lpwstr>
  </property>
  <property fmtid="{D5CDD505-2E9C-101B-9397-08002B2CF9AE}" pid="14" name="Area">
    <vt:lpwstr>Mineral Royalty Form Submission</vt:lpwstr>
  </property>
  <property fmtid="{D5CDD505-2E9C-101B-9397-08002B2CF9AE}" pid="15" name="Order1">
    <vt:lpwstr>05</vt:lpwstr>
  </property>
  <property fmtid="{D5CDD505-2E9C-101B-9397-08002B2CF9AE}" pid="16" name="Hide Me">
    <vt:bool>false</vt:bool>
  </property>
  <property fmtid="{D5CDD505-2E9C-101B-9397-08002B2CF9AE}" pid="17" name="MSIP_Label_abf2ea38-542c-4b75-bd7d-582ec36a519f_Enabled">
    <vt:lpwstr>true</vt:lpwstr>
  </property>
  <property fmtid="{D5CDD505-2E9C-101B-9397-08002B2CF9AE}" pid="18" name="MSIP_Label_abf2ea38-542c-4b75-bd7d-582ec36a519f_SetDate">
    <vt:lpwstr>2025-10-29T21:43:52Z</vt:lpwstr>
  </property>
  <property fmtid="{D5CDD505-2E9C-101B-9397-08002B2CF9AE}" pid="19" name="MSIP_Label_abf2ea38-542c-4b75-bd7d-582ec36a519f_Method">
    <vt:lpwstr>Standard</vt:lpwstr>
  </property>
  <property fmtid="{D5CDD505-2E9C-101B-9397-08002B2CF9AE}" pid="20" name="MSIP_Label_abf2ea38-542c-4b75-bd7d-582ec36a519f_Name">
    <vt:lpwstr>Protected A</vt:lpwstr>
  </property>
  <property fmtid="{D5CDD505-2E9C-101B-9397-08002B2CF9AE}" pid="21" name="MSIP_Label_abf2ea38-542c-4b75-bd7d-582ec36a519f_SiteId">
    <vt:lpwstr>2bb51c06-af9b-42c5-8bf5-3c3b7b10850b</vt:lpwstr>
  </property>
  <property fmtid="{D5CDD505-2E9C-101B-9397-08002B2CF9AE}" pid="22" name="MSIP_Label_abf2ea38-542c-4b75-bd7d-582ec36a519f_ActionId">
    <vt:lpwstr>16a161e3-95ff-464b-8bf0-be29bfc509d2</vt:lpwstr>
  </property>
  <property fmtid="{D5CDD505-2E9C-101B-9397-08002B2CF9AE}" pid="23" name="MSIP_Label_abf2ea38-542c-4b75-bd7d-582ec36a519f_ContentBits">
    <vt:lpwstr>2</vt:lpwstr>
  </property>
  <property fmtid="{D5CDD505-2E9C-101B-9397-08002B2CF9AE}" pid="24" name="MSIP_Label_abf2ea38-542c-4b75-bd7d-582ec36a519f_Tag">
    <vt:lpwstr>10, 3, 0, 1</vt:lpwstr>
  </property>
</Properties>
</file>